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Excel_BuiltIn_Print_Area_1_1">'Лист1'!$A$1:$N$44</definedName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<sst xmlns="http://schemas.openxmlformats.org/spreadsheetml/2006/main" count="59" uniqueCount="46">
  <si>
    <t>Расходы ТСЖ "Высотный" за 2013 год</t>
  </si>
  <si>
    <t>Остаток денежных средств  на 01.01.2013 г.</t>
  </si>
  <si>
    <t>Поступило   ден. средств на р/счет ТСЖ за 2013 г.</t>
  </si>
  <si>
    <t>в т.ч  членских взносов от жильцов:</t>
  </si>
  <si>
    <t>-</t>
  </si>
  <si>
    <t>содержание общего имущества</t>
  </si>
  <si>
    <t>текущий ремонт общего имущества</t>
  </si>
  <si>
    <t>капитальный ремонт общего имущества</t>
  </si>
  <si>
    <t>коммунальные платежи</t>
  </si>
  <si>
    <t>Поступления от размещения оборудования организациями</t>
  </si>
  <si>
    <t>Пени за просрочку платежей</t>
  </si>
  <si>
    <t>От администрации на благоустройство территории</t>
  </si>
  <si>
    <t>ИТОГО ПОСТУПИЛО ДЕНЕЖНЫХ СРЕДСТВ:</t>
  </si>
  <si>
    <t>РАСЧЕТЫ ЗА КОМ. УСЛУГИ:</t>
  </si>
  <si>
    <t>в т.ч.</t>
  </si>
  <si>
    <t>Тех. обслуживание домофонов</t>
  </si>
  <si>
    <t>Вывоз мусора</t>
  </si>
  <si>
    <t>Тепло, гор. вода</t>
  </si>
  <si>
    <t>Вода холодная, водоотведение</t>
  </si>
  <si>
    <t>Тех. обслуживание лифтов</t>
  </si>
  <si>
    <t>Освещение мест общего пользования</t>
  </si>
  <si>
    <t xml:space="preserve">Охрана </t>
  </si>
  <si>
    <t>ЗАТРАТЫ НА КАПИТАЛЬНЫЙ РЕМОНТ ОБЩЕГО ИМУЩЕСТВА:</t>
  </si>
  <si>
    <t>Ремонт крыши козырька  балкона в доме 15А на 9 этаже</t>
  </si>
  <si>
    <t>Установка пластиковых окон в  домах  15А-2 окна, 15Б-6 окон, 15В-2окна</t>
  </si>
  <si>
    <t>Установка гидроаккумулятора(насоса) в доме 15А</t>
  </si>
  <si>
    <t>ЗАТРАТЫ НА ТЕКУЩИЙ РЕМОНТ ОБЩЕГО ИМУЩЕСТВА:</t>
  </si>
  <si>
    <t>Ремонт тамбура в доме 15В</t>
  </si>
  <si>
    <t>Чистка канализационных колодцев</t>
  </si>
  <si>
    <t>Текущий ремонт,опломбирование водосчетчиков,  опрессовка системы отопления</t>
  </si>
  <si>
    <t>Уборка подвала дома 15В после дезинфекции</t>
  </si>
  <si>
    <t>Расходы на электрооборудование</t>
  </si>
  <si>
    <t>Регистрация, размещение информации  на сайте федеральном Фонда содействия реформирования ЖКХ</t>
  </si>
  <si>
    <t>РАСХОДЫ НА СОДЕРЖАНИЕ ОБЩЕГО ИМ-ВА:</t>
  </si>
  <si>
    <t>Услуги банка</t>
  </si>
  <si>
    <t xml:space="preserve">Налоги </t>
  </si>
  <si>
    <t>Выплачено з/платы обслуж. персоналу.</t>
  </si>
  <si>
    <t>Канцелярские расходы (ксерокс, бумага, услуги почты)</t>
  </si>
  <si>
    <t>Услуги РИЦ ЖКХ (печать лицевых счетов)</t>
  </si>
  <si>
    <t>Услуги связи (телефон)</t>
  </si>
  <si>
    <t>Переатестация инженера-теплотехника</t>
  </si>
  <si>
    <t>Хоз. Расходы(порошки, тряпки, перчатки, мыло, метлы, лопаты,венки, подарки на день старшего поколения ) и т.д</t>
  </si>
  <si>
    <t>Благоустройство территории</t>
  </si>
  <si>
    <t>Опломбирование счетчиков</t>
  </si>
  <si>
    <t>ИТОГО ИЗРАСХОДОВАНО:</t>
  </si>
  <si>
    <t>Остаток денежных средств на р/счете на 31.12.2013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</si>
</sst>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5"/>
      <name val="Arial Cyr"/>
      <family val="2"/>
    </font>
    <font>
      <sz val="14"/>
      <name val="Arial Cyr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0" xfId="0" applyFont="1" applyAlignment="1">
      <alignment wrapText="1"/>
    </xf>
    <xf numFmtId="2" fontId="6" fillId="0" borderId="1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2" fontId="6" fillId="34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90" zoomScaleNormal="75" zoomScaleSheetLayoutView="90" zoomScalePageLayoutView="0" workbookViewId="0" topLeftCell="A1">
      <selection activeCell="K8" sqref="K8"/>
    </sheetView>
  </sheetViews>
  <sheetFormatPr defaultColWidth="9.00390625" defaultRowHeight="12.75"/>
  <cols>
    <col min="2" max="2" width="5.50390625" style="0" customWidth="1"/>
    <col min="3" max="3" width="10.875" style="0" customWidth="1"/>
    <col min="6" max="6" width="4.50390625" style="0" customWidth="1"/>
    <col min="7" max="7" width="114.375" style="0" customWidth="1"/>
    <col min="8" max="8" width="26.625" style="0" customWidth="1"/>
    <col min="9" max="9" width="0" style="0" hidden="1" customWidth="1"/>
    <col min="10" max="10" width="22.875" style="0" customWidth="1"/>
    <col min="11" max="11" width="12.00390625" style="0" customWidth="1"/>
    <col min="12" max="12" width="15.375" style="0" customWidth="1"/>
    <col min="13" max="13" width="28.00390625" style="0" customWidth="1"/>
    <col min="14" max="14" width="25.375" style="0" customWidth="1"/>
  </cols>
  <sheetData>
    <row r="1" spans="1:8" ht="6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4" ht="36.75" customHeight="1">
      <c r="A2" s="2" t="s">
        <v>1</v>
      </c>
      <c r="B2" s="3"/>
      <c r="C2" s="3"/>
      <c r="D2" s="3"/>
      <c r="E2" s="3"/>
      <c r="F2" s="3"/>
      <c r="G2" s="4"/>
      <c r="H2" s="5">
        <v>7976.25</v>
      </c>
      <c r="I2" s="6"/>
      <c r="J2" s="53"/>
      <c r="K2" s="53"/>
      <c r="L2" s="53"/>
      <c r="M2" s="8"/>
      <c r="N2" s="9"/>
    </row>
    <row r="3" spans="1:15" ht="25.5" customHeight="1">
      <c r="A3" s="10" t="s">
        <v>2</v>
      </c>
      <c r="B3" s="11"/>
      <c r="C3" s="11"/>
      <c r="D3" s="11"/>
      <c r="E3" s="11"/>
      <c r="F3" s="11"/>
      <c r="G3" s="12"/>
      <c r="H3" s="13">
        <f>H4+H9+H10+H11</f>
        <v>4770125.34</v>
      </c>
      <c r="I3" s="6"/>
      <c r="J3" s="53"/>
      <c r="K3" s="53"/>
      <c r="L3" s="53"/>
      <c r="M3" s="8"/>
      <c r="N3" s="8"/>
      <c r="O3" s="14"/>
    </row>
    <row r="4" spans="1:14" ht="25.5" customHeight="1">
      <c r="A4" s="10"/>
      <c r="B4" s="11" t="s">
        <v>3</v>
      </c>
      <c r="C4" s="11"/>
      <c r="D4" s="11"/>
      <c r="E4" s="11"/>
      <c r="F4" s="11"/>
      <c r="G4" s="12"/>
      <c r="H4" s="15">
        <f>H5+H6+H7+H8</f>
        <v>4735320.12</v>
      </c>
      <c r="I4" s="6"/>
      <c r="J4" s="16"/>
      <c r="K4" s="17"/>
      <c r="L4" s="17"/>
      <c r="M4" s="18"/>
      <c r="N4" s="19"/>
    </row>
    <row r="5" spans="1:14" ht="25.5" customHeight="1">
      <c r="A5" s="10"/>
      <c r="B5" s="20" t="s">
        <v>4</v>
      </c>
      <c r="C5" s="56" t="s">
        <v>5</v>
      </c>
      <c r="D5" s="56"/>
      <c r="E5" s="56"/>
      <c r="F5" s="56"/>
      <c r="G5" s="56"/>
      <c r="H5" s="15">
        <v>993145.17</v>
      </c>
      <c r="I5" s="6"/>
      <c r="J5" s="21"/>
      <c r="K5" s="7"/>
      <c r="L5" s="7"/>
      <c r="M5" s="18"/>
      <c r="N5" s="19"/>
    </row>
    <row r="6" spans="1:14" ht="25.5" customHeight="1">
      <c r="A6" s="10"/>
      <c r="B6" s="20" t="s">
        <v>4</v>
      </c>
      <c r="C6" s="11" t="s">
        <v>6</v>
      </c>
      <c r="D6" s="11"/>
      <c r="E6" s="11"/>
      <c r="F6" s="11"/>
      <c r="G6" s="12"/>
      <c r="H6" s="15">
        <v>297638.17</v>
      </c>
      <c r="I6" s="6"/>
      <c r="J6" s="21"/>
      <c r="K6" s="7"/>
      <c r="L6" s="7"/>
      <c r="M6" s="18"/>
      <c r="N6" s="19"/>
    </row>
    <row r="7" spans="1:14" ht="25.5" customHeight="1">
      <c r="A7" s="10"/>
      <c r="B7" s="20" t="s">
        <v>4</v>
      </c>
      <c r="C7" s="11" t="s">
        <v>7</v>
      </c>
      <c r="D7" s="11"/>
      <c r="E7" s="11"/>
      <c r="F7" s="11"/>
      <c r="G7" s="12"/>
      <c r="H7" s="15">
        <v>121293.65</v>
      </c>
      <c r="I7" s="6"/>
      <c r="J7" s="21"/>
      <c r="K7" s="7"/>
      <c r="L7" s="7"/>
      <c r="M7" s="18"/>
      <c r="N7" s="19"/>
    </row>
    <row r="8" spans="1:14" ht="25.5" customHeight="1">
      <c r="A8" s="10"/>
      <c r="B8" s="20" t="s">
        <v>4</v>
      </c>
      <c r="C8" s="11" t="s">
        <v>8</v>
      </c>
      <c r="D8" s="11"/>
      <c r="E8" s="11"/>
      <c r="F8" s="11"/>
      <c r="G8" s="12"/>
      <c r="H8" s="15">
        <f>263559.37+3059683.76</f>
        <v>3323243.13</v>
      </c>
      <c r="I8" s="6"/>
      <c r="J8" s="22"/>
      <c r="K8" s="7">
        <f>4770125.34-H3</f>
        <v>0</v>
      </c>
      <c r="L8" s="7"/>
      <c r="M8" s="18"/>
      <c r="N8" s="19"/>
    </row>
    <row r="9" spans="1:14" ht="25.5" customHeight="1">
      <c r="A9" s="10"/>
      <c r="B9" s="11" t="s">
        <v>9</v>
      </c>
      <c r="C9" s="11"/>
      <c r="D9" s="11"/>
      <c r="E9" s="11"/>
      <c r="F9" s="11"/>
      <c r="G9" s="12"/>
      <c r="H9" s="15">
        <v>21150</v>
      </c>
      <c r="I9" s="23"/>
      <c r="J9" s="24"/>
      <c r="K9" s="25"/>
      <c r="L9" s="25"/>
      <c r="M9" s="18"/>
      <c r="N9" s="26"/>
    </row>
    <row r="10" spans="1:14" ht="25.5" customHeight="1">
      <c r="A10" s="10"/>
      <c r="B10" s="11" t="s">
        <v>10</v>
      </c>
      <c r="C10" s="11"/>
      <c r="D10" s="11"/>
      <c r="E10" s="11"/>
      <c r="F10" s="11"/>
      <c r="G10" s="12"/>
      <c r="H10" s="15">
        <v>8655.22</v>
      </c>
      <c r="I10" s="23"/>
      <c r="J10" s="24"/>
      <c r="K10" s="25"/>
      <c r="L10" s="25"/>
      <c r="M10" s="18"/>
      <c r="N10" s="26"/>
    </row>
    <row r="11" spans="1:14" ht="25.5" customHeight="1">
      <c r="A11" s="10"/>
      <c r="B11" s="11" t="s">
        <v>11</v>
      </c>
      <c r="C11" s="11"/>
      <c r="D11" s="11"/>
      <c r="E11" s="11"/>
      <c r="F11" s="11"/>
      <c r="G11" s="12"/>
      <c r="H11" s="15">
        <v>5000</v>
      </c>
      <c r="I11" s="23"/>
      <c r="J11" s="24"/>
      <c r="K11" s="25"/>
      <c r="L11" s="25"/>
      <c r="M11" s="27"/>
      <c r="N11" s="26"/>
    </row>
    <row r="12" spans="1:14" ht="25.5" customHeight="1">
      <c r="A12" s="2" t="s">
        <v>12</v>
      </c>
      <c r="B12" s="28"/>
      <c r="C12" s="28"/>
      <c r="D12" s="28"/>
      <c r="E12" s="28"/>
      <c r="F12" s="28"/>
      <c r="G12" s="29"/>
      <c r="H12" s="5">
        <f>H4+H9+H10+H11</f>
        <v>4770125.34</v>
      </c>
      <c r="I12" s="30"/>
      <c r="J12" s="57"/>
      <c r="K12" s="57"/>
      <c r="L12" s="57"/>
      <c r="M12" s="58"/>
      <c r="N12" s="58"/>
    </row>
    <row r="13" spans="1:14" ht="25.5" customHeight="1">
      <c r="A13" s="31" t="s">
        <v>13</v>
      </c>
      <c r="B13" s="32"/>
      <c r="C13" s="32"/>
      <c r="D13" s="32"/>
      <c r="E13" s="32"/>
      <c r="F13" s="32"/>
      <c r="G13" s="33"/>
      <c r="H13" s="34">
        <f>SUM(H14:H20)</f>
        <v>3330017.3800000004</v>
      </c>
      <c r="I13" s="6"/>
      <c r="J13" s="57"/>
      <c r="K13" s="57"/>
      <c r="L13" s="57"/>
      <c r="M13" s="58"/>
      <c r="N13" s="58"/>
    </row>
    <row r="14" spans="1:14" ht="25.5" customHeight="1">
      <c r="A14" s="10" t="s">
        <v>14</v>
      </c>
      <c r="B14" s="11" t="s">
        <v>15</v>
      </c>
      <c r="C14" s="11"/>
      <c r="D14" s="11"/>
      <c r="E14" s="11"/>
      <c r="F14" s="11"/>
      <c r="G14" s="12"/>
      <c r="H14" s="15">
        <v>30432</v>
      </c>
      <c r="I14" s="6"/>
      <c r="J14" s="30"/>
      <c r="K14" s="6"/>
      <c r="L14" s="6"/>
      <c r="M14" s="6"/>
      <c r="N14" s="6"/>
    </row>
    <row r="15" spans="1:14" ht="25.5" customHeight="1">
      <c r="A15" s="31"/>
      <c r="B15" s="11" t="s">
        <v>16</v>
      </c>
      <c r="C15" s="11"/>
      <c r="D15" s="11"/>
      <c r="E15" s="11"/>
      <c r="F15" s="11"/>
      <c r="G15" s="12"/>
      <c r="H15" s="15">
        <v>100245.22</v>
      </c>
      <c r="I15" s="6"/>
      <c r="J15" s="30"/>
      <c r="K15" s="6"/>
      <c r="L15" s="6"/>
      <c r="M15" s="6"/>
      <c r="N15" s="6"/>
    </row>
    <row r="16" spans="1:14" ht="25.5" customHeight="1">
      <c r="A16" s="31"/>
      <c r="B16" s="11" t="s">
        <v>17</v>
      </c>
      <c r="C16" s="11"/>
      <c r="D16" s="11"/>
      <c r="E16" s="11"/>
      <c r="F16" s="11"/>
      <c r="G16" s="12"/>
      <c r="H16" s="15">
        <f>2325922+8309.34</f>
        <v>2334231.34</v>
      </c>
      <c r="I16" s="6"/>
      <c r="J16" s="53"/>
      <c r="K16" s="53"/>
      <c r="L16" s="53"/>
      <c r="M16" s="6"/>
      <c r="N16" s="6"/>
    </row>
    <row r="17" spans="1:14" ht="25.5" customHeight="1">
      <c r="A17" s="31"/>
      <c r="B17" s="11" t="s">
        <v>18</v>
      </c>
      <c r="C17" s="11"/>
      <c r="D17" s="11"/>
      <c r="E17" s="11"/>
      <c r="F17" s="11"/>
      <c r="G17" s="12"/>
      <c r="H17" s="15">
        <v>516510.27</v>
      </c>
      <c r="I17" s="6"/>
      <c r="J17" s="30"/>
      <c r="K17" s="6"/>
      <c r="L17" s="6"/>
      <c r="M17" s="6"/>
      <c r="N17" s="6"/>
    </row>
    <row r="18" spans="1:14" ht="25.5" customHeight="1">
      <c r="A18" s="31"/>
      <c r="B18" s="11" t="s">
        <v>19</v>
      </c>
      <c r="C18" s="11"/>
      <c r="D18" s="11"/>
      <c r="E18" s="11"/>
      <c r="F18" s="11"/>
      <c r="G18" s="12"/>
      <c r="H18" s="15">
        <v>260260.91</v>
      </c>
      <c r="I18" s="6"/>
      <c r="J18" s="30"/>
      <c r="K18" s="6"/>
      <c r="L18" s="6"/>
      <c r="M18" s="6"/>
      <c r="N18" s="6"/>
    </row>
    <row r="19" spans="1:14" ht="25.5" customHeight="1">
      <c r="A19" s="31"/>
      <c r="B19" s="11" t="s">
        <v>20</v>
      </c>
      <c r="C19" s="11"/>
      <c r="D19" s="11"/>
      <c r="E19" s="11"/>
      <c r="F19" s="11"/>
      <c r="G19" s="12"/>
      <c r="H19" s="15">
        <v>82097.64</v>
      </c>
      <c r="I19" s="6"/>
      <c r="J19" s="30"/>
      <c r="K19" s="6"/>
      <c r="L19" s="6"/>
      <c r="M19" s="6"/>
      <c r="N19" s="6"/>
    </row>
    <row r="20" spans="1:14" ht="25.5" customHeight="1">
      <c r="A20" s="31"/>
      <c r="B20" s="11" t="s">
        <v>21</v>
      </c>
      <c r="C20" s="11"/>
      <c r="D20" s="11"/>
      <c r="E20" s="11"/>
      <c r="F20" s="11"/>
      <c r="G20" s="12"/>
      <c r="H20" s="15">
        <v>6240</v>
      </c>
      <c r="I20" s="6"/>
      <c r="J20" s="30"/>
      <c r="K20" s="6"/>
      <c r="L20" s="6"/>
      <c r="M20" s="6"/>
      <c r="N20" s="6"/>
    </row>
    <row r="21" spans="1:14" ht="32.25" customHeight="1">
      <c r="A21" s="31" t="s">
        <v>22</v>
      </c>
      <c r="B21" s="32"/>
      <c r="C21" s="32"/>
      <c r="D21" s="32"/>
      <c r="E21" s="32"/>
      <c r="F21" s="32"/>
      <c r="G21" s="33"/>
      <c r="H21" s="34">
        <f>SUM(H22:H24)</f>
        <v>120835.6</v>
      </c>
      <c r="I21" s="6"/>
      <c r="J21" s="30"/>
      <c r="K21" s="6"/>
      <c r="L21" s="6"/>
      <c r="M21" s="6"/>
      <c r="N21" s="6"/>
    </row>
    <row r="22" spans="1:14" ht="32.25" customHeight="1">
      <c r="A22" s="10" t="s">
        <v>14</v>
      </c>
      <c r="B22" s="20" t="s">
        <v>4</v>
      </c>
      <c r="C22" s="11" t="s">
        <v>23</v>
      </c>
      <c r="D22" s="11"/>
      <c r="E22" s="11"/>
      <c r="F22" s="11"/>
      <c r="G22" s="12"/>
      <c r="H22" s="15">
        <f>2746+13687</f>
        <v>16433</v>
      </c>
      <c r="I22" s="6"/>
      <c r="J22" s="6"/>
      <c r="K22" s="6"/>
      <c r="L22" s="6"/>
      <c r="M22" s="6"/>
      <c r="N22" s="6"/>
    </row>
    <row r="23" spans="1:14" ht="32.25" customHeight="1">
      <c r="A23" s="10"/>
      <c r="B23" s="20" t="s">
        <v>4</v>
      </c>
      <c r="C23" s="11" t="s">
        <v>24</v>
      </c>
      <c r="D23" s="11"/>
      <c r="E23" s="11"/>
      <c r="F23" s="11"/>
      <c r="G23" s="12"/>
      <c r="H23" s="15">
        <f>40583.8*2</f>
        <v>81167.6</v>
      </c>
      <c r="I23" s="6"/>
      <c r="J23" s="6"/>
      <c r="K23" s="6"/>
      <c r="L23" s="6"/>
      <c r="M23" s="6"/>
      <c r="N23" s="6"/>
    </row>
    <row r="24" spans="1:14" ht="32.25" customHeight="1">
      <c r="A24" s="10"/>
      <c r="B24" s="20" t="s">
        <v>4</v>
      </c>
      <c r="C24" s="11" t="s">
        <v>25</v>
      </c>
      <c r="D24" s="11"/>
      <c r="E24" s="11"/>
      <c r="F24" s="11"/>
      <c r="G24" s="12"/>
      <c r="H24" s="15">
        <f>18385+450+1900+2500</f>
        <v>23235</v>
      </c>
      <c r="I24" s="6"/>
      <c r="J24" s="6"/>
      <c r="K24" s="6"/>
      <c r="L24" s="6"/>
      <c r="M24" s="6"/>
      <c r="N24" s="6"/>
    </row>
    <row r="25" spans="1:14" ht="32.25" customHeight="1">
      <c r="A25" s="31" t="s">
        <v>26</v>
      </c>
      <c r="B25" s="35"/>
      <c r="C25" s="11"/>
      <c r="D25" s="11"/>
      <c r="E25" s="11"/>
      <c r="F25" s="11"/>
      <c r="G25" s="12"/>
      <c r="H25" s="34">
        <f>SUM(H26:H31)</f>
        <v>63640.65</v>
      </c>
      <c r="I25" s="6"/>
      <c r="J25" s="6"/>
      <c r="K25" s="6"/>
      <c r="L25" s="6"/>
      <c r="M25" s="6"/>
      <c r="N25" s="6"/>
    </row>
    <row r="26" spans="1:14" ht="32.25" customHeight="1">
      <c r="A26" s="31"/>
      <c r="B26" s="35" t="s">
        <v>4</v>
      </c>
      <c r="C26" s="36" t="s">
        <v>27</v>
      </c>
      <c r="D26" s="11"/>
      <c r="E26" s="11"/>
      <c r="F26" s="11"/>
      <c r="G26" s="12"/>
      <c r="H26" s="15">
        <v>10020</v>
      </c>
      <c r="I26" s="6"/>
      <c r="J26" s="6"/>
      <c r="K26" s="6"/>
      <c r="L26" s="6"/>
      <c r="M26" s="6"/>
      <c r="N26" s="6"/>
    </row>
    <row r="27" spans="1:14" ht="32.25" customHeight="1">
      <c r="A27" s="31"/>
      <c r="B27" s="35" t="s">
        <v>4</v>
      </c>
      <c r="C27" s="11" t="s">
        <v>28</v>
      </c>
      <c r="D27" s="11"/>
      <c r="E27" s="11"/>
      <c r="F27" s="11"/>
      <c r="G27" s="12"/>
      <c r="H27" s="15">
        <v>8621</v>
      </c>
      <c r="I27" s="37">
        <v>2338.45</v>
      </c>
      <c r="J27" s="6"/>
      <c r="K27" s="6"/>
      <c r="L27" s="6"/>
      <c r="M27" s="6"/>
      <c r="N27" s="6"/>
    </row>
    <row r="28" spans="1:14" ht="32.25" customHeight="1">
      <c r="A28" s="31"/>
      <c r="B28" s="35" t="s">
        <v>4</v>
      </c>
      <c r="C28" s="11" t="s">
        <v>29</v>
      </c>
      <c r="D28" s="11"/>
      <c r="E28" s="11"/>
      <c r="F28" s="11"/>
      <c r="G28" s="12"/>
      <c r="H28" s="15">
        <v>24140</v>
      </c>
      <c r="I28" s="37"/>
      <c r="J28" s="6"/>
      <c r="K28" s="6"/>
      <c r="L28" s="6"/>
      <c r="M28" s="6"/>
      <c r="N28" s="6"/>
    </row>
    <row r="29" spans="1:14" ht="32.25" customHeight="1">
      <c r="A29" s="31"/>
      <c r="B29" s="35" t="s">
        <v>4</v>
      </c>
      <c r="C29" s="36" t="s">
        <v>30</v>
      </c>
      <c r="D29" s="11"/>
      <c r="E29" s="11"/>
      <c r="F29" s="11"/>
      <c r="G29" s="12"/>
      <c r="H29" s="15">
        <v>5862</v>
      </c>
      <c r="I29" s="37"/>
      <c r="J29" s="6"/>
      <c r="K29" s="6"/>
      <c r="L29" s="6"/>
      <c r="M29" s="6"/>
      <c r="N29" s="6"/>
    </row>
    <row r="30" spans="1:14" ht="32.25" customHeight="1">
      <c r="A30" s="31"/>
      <c r="B30" s="35" t="s">
        <v>4</v>
      </c>
      <c r="C30" s="11" t="s">
        <v>31</v>
      </c>
      <c r="D30" s="11"/>
      <c r="E30" s="11"/>
      <c r="F30" s="11"/>
      <c r="G30" s="12"/>
      <c r="H30" s="15">
        <v>3502.65</v>
      </c>
      <c r="I30" s="37"/>
      <c r="J30" s="6"/>
      <c r="K30" s="6"/>
      <c r="L30" s="6"/>
      <c r="M30" s="6"/>
      <c r="N30" s="6"/>
    </row>
    <row r="31" spans="1:14" ht="32.25" customHeight="1">
      <c r="A31" s="31"/>
      <c r="B31" s="35" t="s">
        <v>4</v>
      </c>
      <c r="C31" s="11" t="s">
        <v>32</v>
      </c>
      <c r="D31" s="11"/>
      <c r="E31" s="11"/>
      <c r="F31" s="11"/>
      <c r="G31" s="12"/>
      <c r="H31" s="15">
        <v>11495</v>
      </c>
      <c r="I31" s="37"/>
      <c r="J31" s="6"/>
      <c r="K31" s="6"/>
      <c r="L31" s="6"/>
      <c r="M31" s="6"/>
      <c r="N31" s="6"/>
    </row>
    <row r="32" spans="1:14" ht="32.25" customHeight="1">
      <c r="A32" s="31" t="s">
        <v>33</v>
      </c>
      <c r="B32" s="38"/>
      <c r="C32" s="32"/>
      <c r="D32" s="32"/>
      <c r="E32" s="32"/>
      <c r="F32" s="32"/>
      <c r="G32" s="33"/>
      <c r="H32" s="34">
        <f>SUM(H33:H42)</f>
        <v>1210683.8399999999</v>
      </c>
      <c r="I32" s="6"/>
      <c r="J32" s="6"/>
      <c r="K32" s="6"/>
      <c r="L32" s="6"/>
      <c r="M32" s="6"/>
      <c r="N32" s="6"/>
    </row>
    <row r="33" spans="1:14" ht="32.25" customHeight="1">
      <c r="A33" s="10" t="s">
        <v>34</v>
      </c>
      <c r="B33" s="11"/>
      <c r="C33" s="11"/>
      <c r="D33" s="11"/>
      <c r="E33" s="11"/>
      <c r="F33" s="11"/>
      <c r="G33" s="12"/>
      <c r="H33" s="15">
        <f>12732.03+97502.79</f>
        <v>110234.81999999999</v>
      </c>
      <c r="I33" s="6"/>
      <c r="J33" s="30"/>
      <c r="K33" s="6"/>
      <c r="L33" s="6"/>
      <c r="M33" s="6"/>
      <c r="N33" s="6"/>
    </row>
    <row r="34" spans="1:14" ht="32.25" customHeight="1">
      <c r="A34" s="10" t="s">
        <v>35</v>
      </c>
      <c r="B34" s="11"/>
      <c r="C34" s="11"/>
      <c r="D34" s="11"/>
      <c r="E34" s="11"/>
      <c r="F34" s="11"/>
      <c r="G34" s="12"/>
      <c r="H34" s="15">
        <v>358990.79</v>
      </c>
      <c r="I34" s="30"/>
      <c r="J34" s="6"/>
      <c r="K34" s="6"/>
      <c r="L34" s="6"/>
      <c r="M34" s="6"/>
      <c r="N34" s="6"/>
    </row>
    <row r="35" spans="1:14" ht="32.25" customHeight="1">
      <c r="A35" s="10" t="s">
        <v>36</v>
      </c>
      <c r="B35" s="11"/>
      <c r="C35" s="11"/>
      <c r="D35" s="11"/>
      <c r="E35" s="11"/>
      <c r="F35" s="11"/>
      <c r="G35" s="12"/>
      <c r="H35" s="15">
        <f>683556.4</f>
        <v>683556.4</v>
      </c>
      <c r="I35" s="30"/>
      <c r="J35" s="6"/>
      <c r="K35" s="6"/>
      <c r="L35" s="6"/>
      <c r="M35" s="6"/>
      <c r="N35" s="6"/>
    </row>
    <row r="36" spans="1:14" ht="32.25" customHeight="1">
      <c r="A36" s="10" t="s">
        <v>37</v>
      </c>
      <c r="B36" s="11"/>
      <c r="C36" s="11"/>
      <c r="D36" s="11"/>
      <c r="E36" s="11"/>
      <c r="F36" s="11"/>
      <c r="G36" s="12"/>
      <c r="H36" s="15">
        <v>4058.7</v>
      </c>
      <c r="I36" s="30"/>
      <c r="J36" s="30"/>
      <c r="K36" s="30"/>
      <c r="L36" s="30"/>
      <c r="M36" s="6"/>
      <c r="N36" s="6"/>
    </row>
    <row r="37" spans="1:14" ht="32.25" customHeight="1">
      <c r="A37" s="10" t="s">
        <v>38</v>
      </c>
      <c r="B37" s="11"/>
      <c r="C37" s="11"/>
      <c r="D37" s="11"/>
      <c r="E37" s="11"/>
      <c r="F37" s="11"/>
      <c r="G37" s="12"/>
      <c r="H37" s="15">
        <v>35000</v>
      </c>
      <c r="I37" s="30"/>
      <c r="J37" s="6"/>
      <c r="K37" s="6"/>
      <c r="L37" s="6"/>
      <c r="M37" s="6"/>
      <c r="N37" s="6"/>
    </row>
    <row r="38" spans="1:14" ht="32.25" customHeight="1">
      <c r="A38" s="10" t="s">
        <v>39</v>
      </c>
      <c r="B38" s="11"/>
      <c r="C38" s="11"/>
      <c r="D38" s="11"/>
      <c r="E38" s="11"/>
      <c r="F38" s="11"/>
      <c r="G38" s="12"/>
      <c r="H38" s="15">
        <v>1750</v>
      </c>
      <c r="I38" s="30"/>
      <c r="J38" s="6"/>
      <c r="K38" s="6"/>
      <c r="L38" s="6"/>
      <c r="M38" s="6"/>
      <c r="N38" s="6"/>
    </row>
    <row r="39" spans="1:14" ht="32.25" customHeight="1">
      <c r="A39" s="10" t="s">
        <v>40</v>
      </c>
      <c r="B39" s="11"/>
      <c r="C39" s="11"/>
      <c r="D39" s="11"/>
      <c r="E39" s="11"/>
      <c r="F39" s="11"/>
      <c r="G39" s="12"/>
      <c r="H39" s="15">
        <v>2518.42</v>
      </c>
      <c r="I39" s="30"/>
      <c r="J39" s="6"/>
      <c r="K39" s="30"/>
      <c r="L39" s="6"/>
      <c r="M39" s="6"/>
      <c r="N39" s="6"/>
    </row>
    <row r="40" spans="1:14" ht="44.25" customHeight="1">
      <c r="A40" s="54" t="s">
        <v>41</v>
      </c>
      <c r="B40" s="54"/>
      <c r="C40" s="54"/>
      <c r="D40" s="54"/>
      <c r="E40" s="54"/>
      <c r="F40" s="54"/>
      <c r="G40" s="54"/>
      <c r="H40" s="15">
        <f>1600+2009.83+1729.6+3875.07</f>
        <v>9214.5</v>
      </c>
      <c r="I40" s="30"/>
      <c r="J40" s="6"/>
      <c r="K40" s="6"/>
      <c r="L40" s="6"/>
      <c r="M40" s="6"/>
      <c r="N40" s="6"/>
    </row>
    <row r="41" spans="1:14" ht="32.25" customHeight="1">
      <c r="A41" s="54" t="s">
        <v>42</v>
      </c>
      <c r="B41" s="54"/>
      <c r="C41" s="54"/>
      <c r="D41" s="54"/>
      <c r="E41" s="54"/>
      <c r="F41" s="54"/>
      <c r="G41" s="54"/>
      <c r="H41" s="15">
        <f>4879.21+136</f>
        <v>5015.21</v>
      </c>
      <c r="I41" s="30"/>
      <c r="J41" s="6"/>
      <c r="K41" s="6"/>
      <c r="L41" s="6"/>
      <c r="M41" s="6"/>
      <c r="N41" s="6"/>
    </row>
    <row r="42" spans="1:14" ht="32.25" customHeight="1">
      <c r="A42" s="54" t="s">
        <v>43</v>
      </c>
      <c r="B42" s="54"/>
      <c r="C42" s="54"/>
      <c r="D42" s="54"/>
      <c r="E42" s="54"/>
      <c r="F42" s="54"/>
      <c r="G42" s="54"/>
      <c r="H42" s="15">
        <v>345</v>
      </c>
      <c r="I42" s="30"/>
      <c r="J42" s="6"/>
      <c r="K42" s="6"/>
      <c r="L42" s="6"/>
      <c r="M42" s="6"/>
      <c r="N42" s="6"/>
    </row>
    <row r="43" spans="1:14" ht="32.25" customHeight="1">
      <c r="A43" s="2" t="s">
        <v>44</v>
      </c>
      <c r="B43" s="28"/>
      <c r="C43" s="28"/>
      <c r="D43" s="28"/>
      <c r="E43" s="28"/>
      <c r="F43" s="28"/>
      <c r="G43" s="29"/>
      <c r="H43" s="5">
        <f>H13+H32+H21+H25</f>
        <v>4725177.470000001</v>
      </c>
      <c r="I43" s="30"/>
      <c r="J43" s="6"/>
      <c r="K43" s="6"/>
      <c r="L43" s="6"/>
      <c r="M43" s="6"/>
      <c r="N43" s="6"/>
    </row>
    <row r="44" spans="1:14" ht="32.25" customHeight="1">
      <c r="A44" s="2" t="s">
        <v>45</v>
      </c>
      <c r="B44" s="28"/>
      <c r="C44" s="28"/>
      <c r="D44" s="28"/>
      <c r="E44" s="28"/>
      <c r="F44" s="28"/>
      <c r="G44" s="28"/>
      <c r="H44" s="5">
        <f>H2+H12-H43</f>
        <v>52924.11999999918</v>
      </c>
      <c r="I44" s="6"/>
      <c r="J44" s="30"/>
      <c r="K44" s="30"/>
      <c r="L44" s="6"/>
      <c r="M44" s="6"/>
      <c r="N44" s="6"/>
    </row>
    <row r="45" spans="1:14" ht="29.25" customHeight="1">
      <c r="A45" s="39"/>
      <c r="B45" s="40"/>
      <c r="C45" s="40"/>
      <c r="D45" s="40"/>
      <c r="E45" s="40"/>
      <c r="F45" s="40"/>
      <c r="G45" s="40"/>
      <c r="H45" s="41"/>
      <c r="I45" s="42"/>
      <c r="J45" s="43"/>
      <c r="K45" s="42"/>
      <c r="L45" s="6"/>
      <c r="M45" s="6"/>
      <c r="N45" s="6"/>
    </row>
    <row r="46" spans="1:14" ht="15">
      <c r="A46" s="40"/>
      <c r="B46" s="40"/>
      <c r="C46" s="40"/>
      <c r="D46" s="40"/>
      <c r="E46" s="40"/>
      <c r="F46" s="40"/>
      <c r="G46" s="40"/>
      <c r="H46" s="43"/>
      <c r="I46" s="42"/>
      <c r="J46" s="42"/>
      <c r="K46" s="42"/>
      <c r="L46" s="6"/>
      <c r="M46" s="6"/>
      <c r="N46" s="6"/>
    </row>
    <row r="47" spans="1:14" ht="15">
      <c r="A47" s="40"/>
      <c r="B47" s="40"/>
      <c r="C47" s="40"/>
      <c r="D47" s="40"/>
      <c r="E47" s="40"/>
      <c r="F47" s="40"/>
      <c r="G47" s="40"/>
      <c r="H47" s="42"/>
      <c r="I47" s="42"/>
      <c r="J47" s="42"/>
      <c r="K47" s="42"/>
      <c r="L47" s="6"/>
      <c r="M47" s="6"/>
      <c r="N47" s="6"/>
    </row>
    <row r="48" spans="1:14" ht="42" customHeight="1">
      <c r="A48" s="40"/>
      <c r="B48" s="40"/>
      <c r="C48" s="40"/>
      <c r="D48" s="40"/>
      <c r="E48" s="40"/>
      <c r="F48" s="40"/>
      <c r="G48" s="40"/>
      <c r="H48" s="44"/>
      <c r="I48" s="42"/>
      <c r="J48" s="42"/>
      <c r="K48" s="42"/>
      <c r="L48" s="6"/>
      <c r="M48" s="6"/>
      <c r="N48" s="6"/>
    </row>
    <row r="49" spans="1:11" ht="49.5" customHeight="1">
      <c r="A49" s="55"/>
      <c r="B49" s="55"/>
      <c r="C49" s="55"/>
      <c r="D49" s="55"/>
      <c r="E49" s="55"/>
      <c r="F49" s="55"/>
      <c r="G49" s="55"/>
      <c r="H49" s="45"/>
      <c r="I49" s="46"/>
      <c r="J49" s="46"/>
      <c r="K49" s="25"/>
    </row>
    <row r="50" spans="1:11" ht="42" customHeight="1">
      <c r="A50" s="47"/>
      <c r="B50" s="47"/>
      <c r="C50" s="47"/>
      <c r="D50" s="47"/>
      <c r="E50" s="47"/>
      <c r="F50" s="47"/>
      <c r="G50" s="47"/>
      <c r="H50" s="45"/>
      <c r="I50" s="48"/>
      <c r="J50" s="46"/>
      <c r="K50" s="25"/>
    </row>
    <row r="51" spans="1:8" ht="21">
      <c r="A51" s="49"/>
      <c r="B51" s="49"/>
      <c r="C51" s="49"/>
      <c r="D51" s="49"/>
      <c r="E51" s="49"/>
      <c r="F51" s="49"/>
      <c r="G51" s="49"/>
      <c r="H51" s="50"/>
    </row>
    <row r="52" spans="1:10" ht="20.25" customHeight="1">
      <c r="A52" s="55"/>
      <c r="B52" s="55"/>
      <c r="C52" s="55"/>
      <c r="D52" s="55"/>
      <c r="E52" s="55"/>
      <c r="F52" s="55"/>
      <c r="G52" s="55"/>
      <c r="H52" s="51"/>
      <c r="I52" s="52"/>
      <c r="J52" s="52"/>
    </row>
    <row r="53" spans="1:7" ht="21">
      <c r="A53" s="49"/>
      <c r="B53" s="49"/>
      <c r="C53" s="49"/>
      <c r="D53" s="49"/>
      <c r="E53" s="49"/>
      <c r="F53" s="49"/>
      <c r="G53" s="49"/>
    </row>
    <row r="54" spans="1:7" ht="21">
      <c r="A54" s="49"/>
      <c r="B54" s="49"/>
      <c r="C54" s="49"/>
      <c r="D54" s="49"/>
      <c r="E54" s="49"/>
      <c r="F54" s="49"/>
      <c r="G54" s="49"/>
    </row>
    <row r="55" spans="1:7" ht="21">
      <c r="A55" s="49"/>
      <c r="B55" s="49"/>
      <c r="C55" s="49"/>
      <c r="D55" s="49"/>
      <c r="E55" s="49"/>
      <c r="F55" s="49"/>
      <c r="G55" s="49"/>
    </row>
    <row r="56" spans="1:7" ht="21">
      <c r="A56" s="49"/>
      <c r="B56" s="49"/>
      <c r="C56" s="49"/>
      <c r="D56" s="49"/>
      <c r="E56" s="49"/>
      <c r="F56" s="49"/>
      <c r="G56" s="49"/>
    </row>
    <row r="57" spans="1:7" ht="21">
      <c r="A57" s="49"/>
      <c r="B57" s="49"/>
      <c r="C57" s="49"/>
      <c r="D57" s="49"/>
      <c r="E57" s="49"/>
      <c r="F57" s="49"/>
      <c r="G57" s="49"/>
    </row>
    <row r="58" spans="1:7" ht="21">
      <c r="A58" s="49"/>
      <c r="B58" s="49"/>
      <c r="C58" s="49"/>
      <c r="D58" s="49"/>
      <c r="E58" s="49"/>
      <c r="F58" s="49"/>
      <c r="G58" s="49"/>
    </row>
    <row r="59" spans="1:7" ht="21">
      <c r="A59" s="49"/>
      <c r="B59" s="49"/>
      <c r="C59" s="49"/>
      <c r="D59" s="49"/>
      <c r="E59" s="49"/>
      <c r="F59" s="49"/>
      <c r="G59" s="49"/>
    </row>
    <row r="60" spans="1:7" ht="21">
      <c r="A60" s="49"/>
      <c r="B60" s="49"/>
      <c r="C60" s="49"/>
      <c r="D60" s="49"/>
      <c r="E60" s="49"/>
      <c r="F60" s="49"/>
      <c r="G60" s="49"/>
    </row>
    <row r="61" spans="1:7" ht="21">
      <c r="A61" s="49"/>
      <c r="B61" s="49"/>
      <c r="C61" s="49"/>
      <c r="D61" s="49"/>
      <c r="E61" s="49"/>
      <c r="F61" s="49"/>
      <c r="G61" s="49"/>
    </row>
    <row r="62" spans="1:7" ht="21">
      <c r="A62" s="49"/>
      <c r="B62" s="49"/>
      <c r="C62" s="49"/>
      <c r="D62" s="49"/>
      <c r="E62" s="49"/>
      <c r="F62" s="49"/>
      <c r="G62" s="49"/>
    </row>
    <row r="63" spans="1:7" ht="21">
      <c r="A63" s="49"/>
      <c r="B63" s="49"/>
      <c r="C63" s="49"/>
      <c r="D63" s="49"/>
      <c r="E63" s="49"/>
      <c r="F63" s="49"/>
      <c r="G63" s="49"/>
    </row>
    <row r="64" spans="1:7" ht="21">
      <c r="A64" s="49"/>
      <c r="B64" s="49"/>
      <c r="C64" s="49"/>
      <c r="D64" s="49"/>
      <c r="E64" s="49"/>
      <c r="F64" s="49"/>
      <c r="G64" s="49"/>
    </row>
    <row r="65" spans="1:7" ht="21">
      <c r="A65" s="49"/>
      <c r="B65" s="49"/>
      <c r="C65" s="49"/>
      <c r="D65" s="49"/>
      <c r="E65" s="49"/>
      <c r="F65" s="49"/>
      <c r="G65" s="49"/>
    </row>
    <row r="66" spans="1:7" ht="21">
      <c r="A66" s="49"/>
      <c r="B66" s="49"/>
      <c r="C66" s="49"/>
      <c r="D66" s="49"/>
      <c r="E66" s="49"/>
      <c r="F66" s="49"/>
      <c r="G66" s="49"/>
    </row>
    <row r="67" spans="1:7" ht="21">
      <c r="A67" s="49"/>
      <c r="B67" s="49"/>
      <c r="C67" s="49"/>
      <c r="D67" s="49"/>
      <c r="E67" s="49"/>
      <c r="F67" s="49"/>
      <c r="G67" s="49"/>
    </row>
    <row r="68" spans="1:7" ht="21">
      <c r="A68" s="49"/>
      <c r="B68" s="49"/>
      <c r="C68" s="49"/>
      <c r="D68" s="49"/>
      <c r="E68" s="49"/>
      <c r="F68" s="49"/>
      <c r="G68" s="49"/>
    </row>
    <row r="69" spans="1:7" ht="21">
      <c r="A69" s="49"/>
      <c r="B69" s="49"/>
      <c r="C69" s="49"/>
      <c r="D69" s="49"/>
      <c r="E69" s="49"/>
      <c r="F69" s="49"/>
      <c r="G69" s="49"/>
    </row>
    <row r="70" spans="1:7" ht="21">
      <c r="A70" s="49"/>
      <c r="B70" s="49"/>
      <c r="C70" s="49"/>
      <c r="D70" s="49"/>
      <c r="E70" s="49"/>
      <c r="F70" s="49"/>
      <c r="G70" s="49"/>
    </row>
    <row r="71" spans="1:7" ht="21">
      <c r="A71" s="49"/>
      <c r="B71" s="49"/>
      <c r="C71" s="49"/>
      <c r="D71" s="49"/>
      <c r="E71" s="49"/>
      <c r="F71" s="49"/>
      <c r="G71" s="49"/>
    </row>
    <row r="72" spans="1:7" ht="21">
      <c r="A72" s="49"/>
      <c r="B72" s="49"/>
      <c r="C72" s="49"/>
      <c r="D72" s="49"/>
      <c r="E72" s="49"/>
      <c r="F72" s="49"/>
      <c r="G72" s="49"/>
    </row>
    <row r="73" spans="1:7" ht="21">
      <c r="A73" s="49"/>
      <c r="B73" s="49"/>
      <c r="C73" s="49"/>
      <c r="D73" s="49"/>
      <c r="E73" s="49"/>
      <c r="F73" s="49"/>
      <c r="G73" s="49"/>
    </row>
    <row r="74" spans="1:7" ht="21">
      <c r="A74" s="49"/>
      <c r="B74" s="49"/>
      <c r="C74" s="49"/>
      <c r="D74" s="49"/>
      <c r="E74" s="49"/>
      <c r="F74" s="49"/>
      <c r="G74" s="49"/>
    </row>
    <row r="75" spans="1:7" ht="21">
      <c r="A75" s="49"/>
      <c r="B75" s="49"/>
      <c r="C75" s="49"/>
      <c r="D75" s="49"/>
      <c r="E75" s="49"/>
      <c r="F75" s="49"/>
      <c r="G75" s="49"/>
    </row>
    <row r="76" spans="1:7" ht="21">
      <c r="A76" s="49"/>
      <c r="B76" s="49"/>
      <c r="C76" s="49"/>
      <c r="D76" s="49"/>
      <c r="E76" s="49"/>
      <c r="F76" s="49"/>
      <c r="G76" s="49"/>
    </row>
    <row r="77" spans="1:7" ht="21">
      <c r="A77" s="49"/>
      <c r="B77" s="49"/>
      <c r="C77" s="49"/>
      <c r="D77" s="49"/>
      <c r="E77" s="49"/>
      <c r="F77" s="49"/>
      <c r="G77" s="49"/>
    </row>
    <row r="78" spans="1:7" ht="21">
      <c r="A78" s="49"/>
      <c r="B78" s="49"/>
      <c r="C78" s="49"/>
      <c r="D78" s="49"/>
      <c r="E78" s="49"/>
      <c r="F78" s="49"/>
      <c r="G78" s="49"/>
    </row>
    <row r="79" spans="1:7" ht="21">
      <c r="A79" s="49"/>
      <c r="B79" s="49"/>
      <c r="C79" s="49"/>
      <c r="D79" s="49"/>
      <c r="E79" s="49"/>
      <c r="F79" s="49"/>
      <c r="G79" s="49"/>
    </row>
    <row r="80" spans="1:7" ht="21">
      <c r="A80" s="49"/>
      <c r="B80" s="49"/>
      <c r="C80" s="49"/>
      <c r="D80" s="49"/>
      <c r="E80" s="49"/>
      <c r="F80" s="49"/>
      <c r="G80" s="49"/>
    </row>
  </sheetData>
  <sheetProtection selectLockedCells="1" selectUnlockedCells="1"/>
  <mergeCells count="12">
    <mergeCell ref="J2:L2"/>
    <mergeCell ref="J3:L3"/>
    <mergeCell ref="C5:G5"/>
    <mergeCell ref="J12:L13"/>
    <mergeCell ref="M12:M13"/>
    <mergeCell ref="N12:N13"/>
    <mergeCell ref="J16:L16"/>
    <mergeCell ref="A40:G40"/>
    <mergeCell ref="A41:G41"/>
    <mergeCell ref="A42:G42"/>
    <mergeCell ref="A49:G49"/>
    <mergeCell ref="A52:G5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</cp:lastModifiedBy>
  <dcterms:modified xsi:type="dcterms:W3CDTF">2016-05-23T09:00:39Z</dcterms:modified>
  <cp:category/>
  <cp:version/>
  <cp:contentType/>
  <cp:contentStatus/>
</cp:coreProperties>
</file>