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Админ.-УК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<sst xmlns="http://schemas.openxmlformats.org/spreadsheetml/2006/main" count="106" uniqueCount="47">
  <si>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№ п/п</t>
  </si>
  <si>
    <t xml:space="preserve">Иркутский тракт </t>
  </si>
  <si>
    <t xml:space="preserve">Пастера </t>
  </si>
  <si>
    <t xml:space="preserve">Станиславского </t>
  </si>
  <si>
    <t xml:space="preserve">Энтузиастов </t>
  </si>
  <si>
    <t xml:space="preserve">Наумова </t>
  </si>
  <si>
    <t xml:space="preserve">ул. Тургенева </t>
  </si>
  <si>
    <t>Адрес МКД</t>
  </si>
  <si>
    <t xml:space="preserve">Номер дома и литера </t>
  </si>
  <si>
    <t>Количество подъездов/входов</t>
  </si>
  <si>
    <t xml:space="preserve">ул.Бела Куна </t>
  </si>
  <si>
    <t xml:space="preserve">Бела Куна </t>
  </si>
  <si>
    <t xml:space="preserve">Лазарева </t>
  </si>
  <si>
    <t>3а</t>
  </si>
  <si>
    <t>3б</t>
  </si>
  <si>
    <t xml:space="preserve">Ивана Черных </t>
  </si>
  <si>
    <t xml:space="preserve">пер.  Баумана </t>
  </si>
  <si>
    <t xml:space="preserve">пер. Баумана </t>
  </si>
  <si>
    <t xml:space="preserve">ул. Баумана </t>
  </si>
  <si>
    <t xml:space="preserve">Демьяна Бедного </t>
  </si>
  <si>
    <t>вход 2</t>
  </si>
  <si>
    <t>5а</t>
  </si>
  <si>
    <t>6а</t>
  </si>
  <si>
    <t>8а</t>
  </si>
  <si>
    <t>вход 1</t>
  </si>
  <si>
    <t>вход 3</t>
  </si>
  <si>
    <t>вход 4</t>
  </si>
  <si>
    <t xml:space="preserve">пер. Тургенева </t>
  </si>
  <si>
    <t>5/2</t>
  </si>
  <si>
    <t>5/3</t>
  </si>
  <si>
    <t>96ст22</t>
  </si>
  <si>
    <t>20-А</t>
  </si>
  <si>
    <t xml:space="preserve">Количество этажей  </t>
  </si>
  <si>
    <t>Ремонт общего имущества</t>
  </si>
  <si>
    <t>2014г.</t>
  </si>
  <si>
    <t xml:space="preserve">Общая площадь  </t>
  </si>
  <si>
    <t>м2</t>
  </si>
  <si>
    <t>Содержание</t>
  </si>
  <si>
    <t>Тех.обслуживание</t>
  </si>
  <si>
    <t>Газ.оборудование</t>
  </si>
  <si>
    <t>ПУ тепла</t>
  </si>
  <si>
    <t>Лифт</t>
  </si>
  <si>
    <t>Мусор</t>
  </si>
  <si>
    <t>Итого содержание</t>
  </si>
  <si>
    <t>ВСЕГО</t>
  </si>
  <si>
    <t>Тарифы ООО "УК "Мой дом" 2014 года, руб./м2</t>
  </si>
  <si>
    <t>Директор ООО "УК Мой дом"                     А.И.Ротарь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</si>
</sst>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9"/>
      <color indexed="8"/>
      <name val="Arial Cyr"/>
      <family val="0"/>
    </font>
    <font>
      <sz val="8"/>
      <color indexed="8"/>
      <name val="Arial Cyr"/>
      <family val="2"/>
    </font>
    <font>
      <b/>
      <sz val="8"/>
      <name val="Times New Roman"/>
      <family val="1"/>
    </font>
    <font>
      <sz val="10"/>
      <color indexed="8"/>
      <name val="Arial"/>
      <family val="0"/>
    </font>
    <font>
      <sz val="10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180" fontId="10" fillId="0" borderId="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right"/>
    </xf>
    <xf numFmtId="2" fontId="0" fillId="0" borderId="4" xfId="0" applyNumberFormat="1" applyFill="1" applyBorder="1" applyAlignment="1">
      <alignment horizontal="center"/>
    </xf>
    <xf numFmtId="2" fontId="0" fillId="0" borderId="2" xfId="19" applyNumberFormat="1" applyFont="1" applyFill="1" applyBorder="1" applyAlignment="1">
      <alignment horizontal="center" wrapText="1"/>
      <protection/>
    </xf>
    <xf numFmtId="2" fontId="13" fillId="0" borderId="2" xfId="20" applyNumberFormat="1" applyFont="1" applyFill="1" applyBorder="1" applyAlignment="1">
      <alignment horizontal="center" wrapText="1"/>
      <protection/>
    </xf>
    <xf numFmtId="2" fontId="0" fillId="0" borderId="2" xfId="0" applyNumberFormat="1" applyFill="1" applyBorder="1" applyAlignment="1">
      <alignment horizontal="center"/>
    </xf>
    <xf numFmtId="0" fontId="13" fillId="0" borderId="2" xfId="20" applyFont="1" applyFill="1" applyBorder="1" applyAlignment="1">
      <alignment horizontal="center" wrapText="1"/>
      <protection/>
    </xf>
    <xf numFmtId="180" fontId="13" fillId="0" borderId="2" xfId="20" applyNumberFormat="1" applyFont="1" applyFill="1" applyBorder="1" applyAlignment="1">
      <alignment horizontal="center" wrapText="1"/>
      <protection/>
    </xf>
    <xf numFmtId="2" fontId="0" fillId="0" borderId="7" xfId="0" applyNumberFormat="1" applyFill="1" applyBorder="1" applyAlignment="1">
      <alignment horizontal="center"/>
    </xf>
    <xf numFmtId="0" fontId="13" fillId="0" borderId="7" xfId="20" applyFont="1" applyFill="1" applyBorder="1" applyAlignment="1">
      <alignment horizontal="center" wrapText="1"/>
      <protection/>
    </xf>
    <xf numFmtId="49" fontId="11" fillId="0" borderId="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" fillId="0" borderId="8" xfId="18" applyFont="1" applyFill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9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/>
    </xf>
    <xf numFmtId="0" fontId="13" fillId="0" borderId="8" xfId="20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18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2" xfId="18" applyFont="1" applyBorder="1" applyAlignment="1">
      <alignment horizontal="center"/>
      <protection/>
    </xf>
    <xf numFmtId="0" fontId="5" fillId="0" borderId="13" xfId="18" applyFont="1" applyBorder="1" applyAlignment="1">
      <alignment horizontal="center"/>
      <protection/>
    </xf>
    <xf numFmtId="0" fontId="5" fillId="0" borderId="17" xfId="18" applyFont="1" applyFill="1" applyBorder="1" applyAlignment="1">
      <alignment horizontal="center" vertical="center" textRotation="90" wrapText="1"/>
      <protection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17" xfId="18" applyFont="1" applyFill="1" applyBorder="1" applyAlignment="1">
      <alignment horizontal="center" vertical="center" textRotation="90"/>
      <protection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17" xfId="0" applyFont="1" applyFill="1" applyBorder="1" applyAlignment="1">
      <alignment horizont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5" fillId="0" borderId="22" xfId="18" applyFont="1" applyBorder="1" applyAlignment="1">
      <alignment horizontal="center" vertical="center" wrapText="1"/>
      <protection/>
    </xf>
    <xf numFmtId="0" fontId="5" fillId="0" borderId="23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 wrapText="1"/>
      <protection/>
    </xf>
    <xf numFmtId="0" fontId="5" fillId="0" borderId="24" xfId="18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6" xfId="0" applyBorder="1" applyAlignment="1">
      <alignment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инфор.по ж.ф. ФЗ-185 для Админ.на 15.06.10г.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4"/>
  <sheetViews>
    <sheetView tabSelected="1" workbookViewId="0" topLeftCell="A1">
      <selection activeCell="R4" sqref="R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00390625" style="0" customWidth="1"/>
    <col min="4" max="4" width="7.00390625" style="0" customWidth="1"/>
    <col min="5" max="5" width="3.00390625" style="0" customWidth="1"/>
    <col min="6" max="6" width="5.7109375" style="0" customWidth="1"/>
    <col min="7" max="7" width="6.8515625" style="0" customWidth="1"/>
    <col min="8" max="8" width="6.00390625" style="0" customWidth="1"/>
    <col min="9" max="11" width="5.28125" style="0" customWidth="1"/>
    <col min="12" max="12" width="5.57421875" style="0" customWidth="1"/>
    <col min="13" max="13" width="6.00390625" style="0" customWidth="1"/>
    <col min="14" max="16" width="7.140625" style="0" customWidth="1"/>
  </cols>
  <sheetData>
    <row r="1" spans="1:16" ht="13.5" thickBot="1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5"/>
      <c r="P1" s="45"/>
    </row>
    <row r="2" spans="1:16" ht="21.75" customHeight="1">
      <c r="A2" s="84" t="s">
        <v>0</v>
      </c>
      <c r="B2" s="87" t="s">
        <v>7</v>
      </c>
      <c r="C2" s="78" t="s">
        <v>8</v>
      </c>
      <c r="D2" s="80" t="s">
        <v>35</v>
      </c>
      <c r="E2" s="69" t="s">
        <v>32</v>
      </c>
      <c r="F2" s="72" t="s">
        <v>9</v>
      </c>
      <c r="G2" s="73" t="s">
        <v>33</v>
      </c>
      <c r="H2" s="75" t="s">
        <v>37</v>
      </c>
      <c r="I2" s="76"/>
      <c r="J2" s="76"/>
      <c r="K2" s="76"/>
      <c r="L2" s="76"/>
      <c r="M2" s="77"/>
      <c r="N2" s="81" t="s">
        <v>44</v>
      </c>
      <c r="O2" s="46"/>
      <c r="P2" s="46"/>
    </row>
    <row r="3" spans="1:16" ht="77.25" customHeight="1">
      <c r="A3" s="85"/>
      <c r="B3" s="88"/>
      <c r="C3" s="79"/>
      <c r="D3" s="71"/>
      <c r="E3" s="70"/>
      <c r="F3" s="70"/>
      <c r="G3" s="74"/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20" t="s">
        <v>43</v>
      </c>
      <c r="N3" s="82"/>
      <c r="O3" s="46"/>
      <c r="P3" s="46"/>
    </row>
    <row r="4" spans="1:16" ht="12" customHeight="1">
      <c r="A4" s="86"/>
      <c r="B4" s="89"/>
      <c r="C4" s="2"/>
      <c r="D4" s="3" t="s">
        <v>36</v>
      </c>
      <c r="E4" s="71"/>
      <c r="F4" s="71"/>
      <c r="G4" s="18" t="s">
        <v>34</v>
      </c>
      <c r="H4" s="18" t="s">
        <v>34</v>
      </c>
      <c r="I4" s="18" t="s">
        <v>34</v>
      </c>
      <c r="J4" s="18" t="s">
        <v>34</v>
      </c>
      <c r="K4" s="18" t="s">
        <v>34</v>
      </c>
      <c r="L4" s="18" t="s">
        <v>34</v>
      </c>
      <c r="M4" s="18" t="s">
        <v>34</v>
      </c>
      <c r="N4" s="35" t="s">
        <v>34</v>
      </c>
      <c r="O4" s="47"/>
      <c r="P4" s="47"/>
    </row>
    <row r="5" spans="1:16" ht="13.5" thickBot="1">
      <c r="A5" s="67">
        <v>1</v>
      </c>
      <c r="B5" s="68">
        <v>2</v>
      </c>
      <c r="C5" s="34">
        <v>3</v>
      </c>
      <c r="D5" s="36">
        <v>4</v>
      </c>
      <c r="E5" s="36">
        <v>5</v>
      </c>
      <c r="F5" s="36">
        <v>6</v>
      </c>
      <c r="G5" s="36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8">
        <v>14</v>
      </c>
      <c r="O5" s="48"/>
      <c r="P5" s="48"/>
    </row>
    <row r="6" spans="1:16" s="1" customFormat="1" ht="15" customHeight="1">
      <c r="A6" s="60">
        <v>1</v>
      </c>
      <c r="B6" s="17" t="s">
        <v>15</v>
      </c>
      <c r="C6" s="61" t="s">
        <v>30</v>
      </c>
      <c r="D6" s="62">
        <v>2069.7</v>
      </c>
      <c r="E6" s="62">
        <v>9</v>
      </c>
      <c r="F6" s="62">
        <v>1</v>
      </c>
      <c r="G6" s="28">
        <v>4.91</v>
      </c>
      <c r="H6" s="28">
        <f>7.93</f>
        <v>7.93</v>
      </c>
      <c r="I6" s="63"/>
      <c r="J6" s="63"/>
      <c r="K6" s="63">
        <v>3.32</v>
      </c>
      <c r="L6" s="64">
        <v>3.26</v>
      </c>
      <c r="M6" s="65">
        <f>SUM(H6:L6)</f>
        <v>14.51</v>
      </c>
      <c r="N6" s="66">
        <f>SUM(G6+M6)</f>
        <v>19.42</v>
      </c>
      <c r="O6" s="49"/>
      <c r="P6" s="49"/>
    </row>
    <row r="7" spans="1:16" ht="12.75">
      <c r="A7" s="52">
        <v>2</v>
      </c>
      <c r="B7" s="10" t="s">
        <v>15</v>
      </c>
      <c r="C7" s="4">
        <v>123</v>
      </c>
      <c r="D7" s="14">
        <v>3996.6</v>
      </c>
      <c r="E7" s="7">
        <v>9</v>
      </c>
      <c r="F7" s="7">
        <v>1</v>
      </c>
      <c r="G7" s="25">
        <v>12.23</v>
      </c>
      <c r="H7" s="26">
        <v>15.43</v>
      </c>
      <c r="I7" s="13"/>
      <c r="J7" s="13"/>
      <c r="K7" s="13">
        <v>3.86</v>
      </c>
      <c r="L7" s="32">
        <v>4.42</v>
      </c>
      <c r="M7" s="13">
        <f aca="true" t="shared" si="0" ref="M7:M62">SUM(H7:L7)</f>
        <v>23.71</v>
      </c>
      <c r="N7" s="41">
        <f>SUM(G7+M7)</f>
        <v>35.94</v>
      </c>
      <c r="O7" s="50"/>
      <c r="P7" s="50"/>
    </row>
    <row r="8" spans="1:16" ht="12.75">
      <c r="A8" s="51">
        <v>3</v>
      </c>
      <c r="B8" s="9" t="s">
        <v>1</v>
      </c>
      <c r="C8" s="4">
        <v>194</v>
      </c>
      <c r="D8" s="14">
        <v>8303.8</v>
      </c>
      <c r="E8" s="7">
        <v>10.9</v>
      </c>
      <c r="F8" s="7">
        <v>4</v>
      </c>
      <c r="G8" s="26">
        <v>4.91</v>
      </c>
      <c r="H8" s="26">
        <v>5.73</v>
      </c>
      <c r="I8" s="13"/>
      <c r="J8" s="13">
        <v>0.95</v>
      </c>
      <c r="K8" s="21">
        <v>3.3</v>
      </c>
      <c r="L8" s="32">
        <v>3.14</v>
      </c>
      <c r="M8" s="13">
        <f t="shared" si="0"/>
        <v>13.120000000000001</v>
      </c>
      <c r="N8" s="39">
        <f aca="true" t="shared" si="1" ref="N8:N62">SUM(G8+M8)</f>
        <v>18.03</v>
      </c>
      <c r="O8" s="49"/>
      <c r="P8" s="49"/>
    </row>
    <row r="9" spans="1:16" ht="12.75">
      <c r="A9" s="51">
        <v>4</v>
      </c>
      <c r="B9" s="9" t="s">
        <v>1</v>
      </c>
      <c r="C9" s="4">
        <v>200</v>
      </c>
      <c r="D9" s="14">
        <v>4575.2</v>
      </c>
      <c r="E9" s="7">
        <v>9</v>
      </c>
      <c r="F9" s="7">
        <v>1</v>
      </c>
      <c r="G9" s="25">
        <v>13.01</v>
      </c>
      <c r="H9" s="25">
        <v>10.39</v>
      </c>
      <c r="I9" s="13"/>
      <c r="J9" s="13">
        <v>0.95</v>
      </c>
      <c r="K9" s="21">
        <v>2.69</v>
      </c>
      <c r="L9" s="32">
        <v>3.14</v>
      </c>
      <c r="M9" s="13">
        <f t="shared" si="0"/>
        <v>17.169999999999998</v>
      </c>
      <c r="N9" s="39">
        <f t="shared" si="1"/>
        <v>30.18</v>
      </c>
      <c r="O9" s="49"/>
      <c r="P9" s="49"/>
    </row>
    <row r="10" spans="1:16" ht="12.75">
      <c r="A10" s="51">
        <v>5</v>
      </c>
      <c r="B10" s="9" t="s">
        <v>19</v>
      </c>
      <c r="C10" s="4">
        <v>28</v>
      </c>
      <c r="D10" s="16">
        <v>2061.8</v>
      </c>
      <c r="E10" s="7">
        <v>3</v>
      </c>
      <c r="F10" s="7">
        <v>3</v>
      </c>
      <c r="G10" s="25">
        <v>3.39</v>
      </c>
      <c r="H10" s="22">
        <v>6.61</v>
      </c>
      <c r="I10" s="13"/>
      <c r="J10" s="13">
        <v>0.95</v>
      </c>
      <c r="K10" s="13"/>
      <c r="L10" s="32">
        <v>3.14</v>
      </c>
      <c r="M10" s="13">
        <f t="shared" si="0"/>
        <v>10.700000000000001</v>
      </c>
      <c r="N10" s="39">
        <f t="shared" si="1"/>
        <v>14.090000000000002</v>
      </c>
      <c r="O10" s="49"/>
      <c r="P10" s="49"/>
    </row>
    <row r="11" spans="1:16" ht="12.75">
      <c r="A11" s="51">
        <v>6</v>
      </c>
      <c r="B11" s="9" t="s">
        <v>19</v>
      </c>
      <c r="C11" s="4">
        <v>13</v>
      </c>
      <c r="D11" s="14">
        <v>92.3</v>
      </c>
      <c r="E11" s="7">
        <v>1</v>
      </c>
      <c r="F11" s="30" t="s">
        <v>20</v>
      </c>
      <c r="G11" s="26">
        <v>6.68</v>
      </c>
      <c r="H11" s="26">
        <v>4.85</v>
      </c>
      <c r="I11" s="13"/>
      <c r="J11" s="13"/>
      <c r="K11" s="13"/>
      <c r="L11" s="32">
        <v>0</v>
      </c>
      <c r="M11" s="13">
        <f t="shared" si="0"/>
        <v>4.85</v>
      </c>
      <c r="N11" s="39">
        <f t="shared" si="1"/>
        <v>11.53</v>
      </c>
      <c r="O11" s="49"/>
      <c r="P11" s="49"/>
    </row>
    <row r="12" spans="1:16" ht="12.75">
      <c r="A12" s="51">
        <v>7</v>
      </c>
      <c r="B12" s="9" t="s">
        <v>10</v>
      </c>
      <c r="C12" s="4">
        <v>2</v>
      </c>
      <c r="D12" s="14">
        <v>3129</v>
      </c>
      <c r="E12" s="7">
        <v>5</v>
      </c>
      <c r="F12" s="7">
        <v>4</v>
      </c>
      <c r="G12" s="28">
        <v>9.53</v>
      </c>
      <c r="H12" s="28">
        <f>8-I12</f>
        <v>7.93</v>
      </c>
      <c r="I12" s="32">
        <f>ROUND(2284.8/D12/12*1.189,2)</f>
        <v>0.07</v>
      </c>
      <c r="J12" s="13">
        <v>0.95</v>
      </c>
      <c r="K12" s="13"/>
      <c r="L12" s="32">
        <v>3.14</v>
      </c>
      <c r="M12" s="13">
        <f t="shared" si="0"/>
        <v>12.09</v>
      </c>
      <c r="N12" s="39">
        <f t="shared" si="1"/>
        <v>21.619999999999997</v>
      </c>
      <c r="O12" s="49"/>
      <c r="P12" s="49"/>
    </row>
    <row r="13" spans="1:16" ht="12.75">
      <c r="A13" s="51">
        <v>8</v>
      </c>
      <c r="B13" s="9" t="s">
        <v>11</v>
      </c>
      <c r="C13" s="4">
        <v>16</v>
      </c>
      <c r="D13" s="15">
        <v>3553</v>
      </c>
      <c r="E13" s="7">
        <v>5</v>
      </c>
      <c r="F13" s="7">
        <v>4</v>
      </c>
      <c r="G13" s="24">
        <v>8</v>
      </c>
      <c r="H13" s="28">
        <f>7.4-I13</f>
        <v>7.340000000000001</v>
      </c>
      <c r="I13" s="32">
        <f>ROUND(2284.8/D13/12*1.189,2)</f>
        <v>0.06</v>
      </c>
      <c r="J13" s="13">
        <v>0.95</v>
      </c>
      <c r="K13" s="13"/>
      <c r="L13" s="32">
        <v>3.14</v>
      </c>
      <c r="M13" s="13">
        <f t="shared" si="0"/>
        <v>11.49</v>
      </c>
      <c r="N13" s="39">
        <f t="shared" si="1"/>
        <v>19.490000000000002</v>
      </c>
      <c r="O13" s="49"/>
      <c r="P13" s="49"/>
    </row>
    <row r="14" spans="1:16" ht="12.75">
      <c r="A14" s="51">
        <v>9</v>
      </c>
      <c r="B14" s="9" t="s">
        <v>1</v>
      </c>
      <c r="C14" s="4">
        <v>142</v>
      </c>
      <c r="D14" s="31">
        <v>2819.6</v>
      </c>
      <c r="E14" s="7">
        <v>5</v>
      </c>
      <c r="F14" s="7">
        <v>4</v>
      </c>
      <c r="G14" s="27">
        <v>8</v>
      </c>
      <c r="H14" s="22">
        <v>6.01</v>
      </c>
      <c r="I14" s="32"/>
      <c r="J14" s="13">
        <v>0.95</v>
      </c>
      <c r="K14" s="13"/>
      <c r="L14" s="32">
        <v>3.14</v>
      </c>
      <c r="M14" s="13">
        <f t="shared" si="0"/>
        <v>10.1</v>
      </c>
      <c r="N14" s="39">
        <f t="shared" si="1"/>
        <v>18.1</v>
      </c>
      <c r="O14" s="49"/>
      <c r="P14" s="49"/>
    </row>
    <row r="15" spans="1:16" ht="12.75">
      <c r="A15" s="53">
        <v>10</v>
      </c>
      <c r="B15" s="11" t="s">
        <v>1</v>
      </c>
      <c r="C15" s="4">
        <v>160</v>
      </c>
      <c r="D15" s="14">
        <v>2001.1</v>
      </c>
      <c r="E15" s="7">
        <v>5</v>
      </c>
      <c r="F15" s="7">
        <v>3</v>
      </c>
      <c r="G15" s="25">
        <v>12.8</v>
      </c>
      <c r="H15" s="28">
        <f>9.56-I15</f>
        <v>8.77</v>
      </c>
      <c r="I15" s="32">
        <f>ROUND(15870.4/D15/12*1.189,2)</f>
        <v>0.79</v>
      </c>
      <c r="J15" s="13">
        <v>0.95</v>
      </c>
      <c r="K15" s="13"/>
      <c r="L15" s="32">
        <v>5.26</v>
      </c>
      <c r="M15" s="13">
        <f t="shared" si="0"/>
        <v>15.769999999999998</v>
      </c>
      <c r="N15" s="39">
        <f t="shared" si="1"/>
        <v>28.57</v>
      </c>
      <c r="O15" s="49"/>
      <c r="P15" s="49"/>
    </row>
    <row r="16" spans="1:16" ht="12.75">
      <c r="A16" s="51">
        <v>11</v>
      </c>
      <c r="B16" s="9" t="s">
        <v>1</v>
      </c>
      <c r="C16" s="4">
        <v>188</v>
      </c>
      <c r="D16" s="14">
        <v>2632.56</v>
      </c>
      <c r="E16" s="7">
        <v>5</v>
      </c>
      <c r="F16" s="7">
        <v>3</v>
      </c>
      <c r="G16" s="25">
        <v>8</v>
      </c>
      <c r="H16" s="28">
        <f>8.95-I16</f>
        <v>8.379999999999999</v>
      </c>
      <c r="I16" s="33">
        <f>ROUND(15021.4/D16/12*1.189,2)</f>
        <v>0.57</v>
      </c>
      <c r="J16" s="13">
        <v>0.95</v>
      </c>
      <c r="K16" s="13"/>
      <c r="L16" s="32">
        <v>3.47</v>
      </c>
      <c r="M16" s="13">
        <f t="shared" si="0"/>
        <v>13.37</v>
      </c>
      <c r="N16" s="39">
        <f t="shared" si="1"/>
        <v>21.369999999999997</v>
      </c>
      <c r="O16" s="49"/>
      <c r="P16" s="49"/>
    </row>
    <row r="17" spans="1:16" ht="12.75">
      <c r="A17" s="51">
        <v>12</v>
      </c>
      <c r="B17" s="9" t="s">
        <v>12</v>
      </c>
      <c r="C17" s="4" t="s">
        <v>13</v>
      </c>
      <c r="D17" s="14">
        <v>3057.7</v>
      </c>
      <c r="E17" s="7">
        <v>5</v>
      </c>
      <c r="F17" s="7">
        <v>3</v>
      </c>
      <c r="G17" s="26">
        <v>6.42</v>
      </c>
      <c r="H17" s="26">
        <v>7.88</v>
      </c>
      <c r="I17" s="13"/>
      <c r="J17" s="13"/>
      <c r="K17" s="13"/>
      <c r="L17" s="32">
        <v>3.65</v>
      </c>
      <c r="M17" s="13">
        <f t="shared" si="0"/>
        <v>11.53</v>
      </c>
      <c r="N17" s="39">
        <f t="shared" si="1"/>
        <v>17.95</v>
      </c>
      <c r="O17" s="49"/>
      <c r="P17" s="49"/>
    </row>
    <row r="18" spans="1:16" ht="12.75">
      <c r="A18" s="51">
        <v>13</v>
      </c>
      <c r="B18" s="9" t="s">
        <v>12</v>
      </c>
      <c r="C18" s="4" t="s">
        <v>14</v>
      </c>
      <c r="D18" s="14">
        <v>2869.72</v>
      </c>
      <c r="E18" s="7">
        <v>5</v>
      </c>
      <c r="F18" s="7">
        <v>3</v>
      </c>
      <c r="G18" s="27">
        <v>8</v>
      </c>
      <c r="H18" s="22">
        <v>6.61</v>
      </c>
      <c r="I18" s="13"/>
      <c r="J18" s="13"/>
      <c r="K18" s="13"/>
      <c r="L18" s="32">
        <v>3.87</v>
      </c>
      <c r="M18" s="13">
        <f t="shared" si="0"/>
        <v>10.48</v>
      </c>
      <c r="N18" s="39">
        <f t="shared" si="1"/>
        <v>18.48</v>
      </c>
      <c r="O18" s="49"/>
      <c r="P18" s="49"/>
    </row>
    <row r="19" spans="1:16" ht="12.75">
      <c r="A19" s="51">
        <v>14</v>
      </c>
      <c r="B19" s="9" t="s">
        <v>16</v>
      </c>
      <c r="C19" s="4">
        <v>1</v>
      </c>
      <c r="D19" s="14">
        <v>352.9</v>
      </c>
      <c r="E19" s="7">
        <v>2</v>
      </c>
      <c r="F19" s="7">
        <v>1</v>
      </c>
      <c r="G19" s="25">
        <v>6.68</v>
      </c>
      <c r="H19" s="25">
        <v>7.58</v>
      </c>
      <c r="I19" s="13"/>
      <c r="J19" s="13"/>
      <c r="K19" s="13"/>
      <c r="L19" s="13">
        <v>3.14</v>
      </c>
      <c r="M19" s="13">
        <f t="shared" si="0"/>
        <v>10.72</v>
      </c>
      <c r="N19" s="39">
        <f t="shared" si="1"/>
        <v>17.4</v>
      </c>
      <c r="O19" s="49"/>
      <c r="P19" s="49"/>
    </row>
    <row r="20" spans="1:16" ht="12.75">
      <c r="A20" s="51">
        <v>15</v>
      </c>
      <c r="B20" s="9" t="s">
        <v>16</v>
      </c>
      <c r="C20" s="4">
        <v>2</v>
      </c>
      <c r="D20" s="14">
        <v>370.7</v>
      </c>
      <c r="E20" s="5">
        <v>2</v>
      </c>
      <c r="F20" s="5">
        <v>2</v>
      </c>
      <c r="G20" s="25">
        <v>6.68</v>
      </c>
      <c r="H20" s="25">
        <v>7.58</v>
      </c>
      <c r="I20" s="13"/>
      <c r="J20" s="13"/>
      <c r="K20" s="13"/>
      <c r="L20" s="13">
        <v>3.14</v>
      </c>
      <c r="M20" s="13">
        <f t="shared" si="0"/>
        <v>10.72</v>
      </c>
      <c r="N20" s="39">
        <f t="shared" si="1"/>
        <v>17.4</v>
      </c>
      <c r="O20" s="49"/>
      <c r="P20" s="49"/>
    </row>
    <row r="21" spans="1:16" ht="12.75">
      <c r="A21" s="51">
        <v>16</v>
      </c>
      <c r="B21" s="9" t="s">
        <v>16</v>
      </c>
      <c r="C21" s="4">
        <v>3</v>
      </c>
      <c r="D21" s="14">
        <v>342.7</v>
      </c>
      <c r="E21" s="5">
        <v>2</v>
      </c>
      <c r="F21" s="5">
        <v>1</v>
      </c>
      <c r="G21" s="25">
        <v>6.68</v>
      </c>
      <c r="H21" s="25">
        <v>6.28</v>
      </c>
      <c r="I21" s="13"/>
      <c r="J21" s="13"/>
      <c r="K21" s="13"/>
      <c r="L21" s="13">
        <v>3.14</v>
      </c>
      <c r="M21" s="13">
        <f t="shared" si="0"/>
        <v>9.42</v>
      </c>
      <c r="N21" s="39">
        <f t="shared" si="1"/>
        <v>16.1</v>
      </c>
      <c r="O21" s="49"/>
      <c r="P21" s="49"/>
    </row>
    <row r="22" spans="1:16" ht="12.75">
      <c r="A22" s="51">
        <v>17</v>
      </c>
      <c r="B22" s="9" t="s">
        <v>16</v>
      </c>
      <c r="C22" s="4">
        <v>4</v>
      </c>
      <c r="D22" s="14">
        <v>380.9</v>
      </c>
      <c r="E22" s="5">
        <v>2</v>
      </c>
      <c r="F22" s="5">
        <v>2</v>
      </c>
      <c r="G22" s="25">
        <v>6.68</v>
      </c>
      <c r="H22" s="25">
        <v>7.58</v>
      </c>
      <c r="I22" s="13"/>
      <c r="J22" s="13"/>
      <c r="K22" s="13"/>
      <c r="L22" s="13">
        <v>3.14</v>
      </c>
      <c r="M22" s="13">
        <f t="shared" si="0"/>
        <v>10.72</v>
      </c>
      <c r="N22" s="39">
        <f t="shared" si="1"/>
        <v>17.4</v>
      </c>
      <c r="O22" s="49"/>
      <c r="P22" s="49"/>
    </row>
    <row r="23" spans="1:16" ht="12.75">
      <c r="A23" s="51">
        <v>18</v>
      </c>
      <c r="B23" s="9" t="s">
        <v>16</v>
      </c>
      <c r="C23" s="4">
        <v>5</v>
      </c>
      <c r="D23" s="14">
        <v>339</v>
      </c>
      <c r="E23" s="5">
        <v>2</v>
      </c>
      <c r="F23" s="5">
        <v>1</v>
      </c>
      <c r="G23" s="25">
        <v>6.68</v>
      </c>
      <c r="H23" s="25">
        <v>7.58</v>
      </c>
      <c r="I23" s="13"/>
      <c r="J23" s="13"/>
      <c r="K23" s="13"/>
      <c r="L23" s="13">
        <v>3.14</v>
      </c>
      <c r="M23" s="13">
        <f t="shared" si="0"/>
        <v>10.72</v>
      </c>
      <c r="N23" s="39">
        <f t="shared" si="1"/>
        <v>17.4</v>
      </c>
      <c r="O23" s="49"/>
      <c r="P23" s="49"/>
    </row>
    <row r="24" spans="1:16" ht="12.75">
      <c r="A24" s="51">
        <v>19</v>
      </c>
      <c r="B24" s="9" t="s">
        <v>17</v>
      </c>
      <c r="C24" s="4">
        <v>15</v>
      </c>
      <c r="D24" s="14">
        <v>510.9</v>
      </c>
      <c r="E24" s="5">
        <v>2</v>
      </c>
      <c r="F24" s="5">
        <v>3</v>
      </c>
      <c r="G24" s="25">
        <v>9.96</v>
      </c>
      <c r="H24" s="25">
        <v>8.09</v>
      </c>
      <c r="I24" s="13"/>
      <c r="J24" s="13"/>
      <c r="K24" s="13"/>
      <c r="L24" s="13">
        <v>3.14</v>
      </c>
      <c r="M24" s="13">
        <f t="shared" si="0"/>
        <v>11.23</v>
      </c>
      <c r="N24" s="39">
        <f t="shared" si="1"/>
        <v>21.19</v>
      </c>
      <c r="O24" s="49"/>
      <c r="P24" s="49"/>
    </row>
    <row r="25" spans="1:16" ht="12.75">
      <c r="A25" s="51">
        <v>20</v>
      </c>
      <c r="B25" s="9" t="s">
        <v>18</v>
      </c>
      <c r="C25" s="4">
        <v>17</v>
      </c>
      <c r="D25" s="14">
        <v>339.9</v>
      </c>
      <c r="E25" s="5">
        <v>2</v>
      </c>
      <c r="F25" s="5">
        <v>1</v>
      </c>
      <c r="G25" s="25">
        <v>6.68</v>
      </c>
      <c r="H25" s="25">
        <v>7.58</v>
      </c>
      <c r="I25" s="13"/>
      <c r="J25" s="13"/>
      <c r="K25" s="13"/>
      <c r="L25" s="13">
        <v>3.14</v>
      </c>
      <c r="M25" s="13">
        <f t="shared" si="0"/>
        <v>10.72</v>
      </c>
      <c r="N25" s="39">
        <f t="shared" si="1"/>
        <v>17.4</v>
      </c>
      <c r="O25" s="49"/>
      <c r="P25" s="49"/>
    </row>
    <row r="26" spans="1:16" ht="12.75">
      <c r="A26" s="51">
        <v>21</v>
      </c>
      <c r="B26" s="9" t="s">
        <v>19</v>
      </c>
      <c r="C26" s="4">
        <v>6</v>
      </c>
      <c r="D26" s="14">
        <v>584.5</v>
      </c>
      <c r="E26" s="5">
        <v>2</v>
      </c>
      <c r="F26" s="5">
        <v>2</v>
      </c>
      <c r="G26" s="26">
        <v>18.68</v>
      </c>
      <c r="H26" s="26">
        <v>9.75</v>
      </c>
      <c r="I26" s="13"/>
      <c r="J26" s="13"/>
      <c r="K26" s="13"/>
      <c r="L26" s="13">
        <v>3.14</v>
      </c>
      <c r="M26" s="13">
        <f t="shared" si="0"/>
        <v>12.89</v>
      </c>
      <c r="N26" s="39">
        <f t="shared" si="1"/>
        <v>31.57</v>
      </c>
      <c r="O26" s="49"/>
      <c r="P26" s="49"/>
    </row>
    <row r="27" spans="1:16" ht="12.75">
      <c r="A27" s="51">
        <v>22</v>
      </c>
      <c r="B27" s="9" t="s">
        <v>2</v>
      </c>
      <c r="C27" s="4">
        <v>2</v>
      </c>
      <c r="D27" s="14">
        <v>303.3</v>
      </c>
      <c r="E27" s="5">
        <v>2</v>
      </c>
      <c r="F27" s="5">
        <v>1</v>
      </c>
      <c r="G27" s="25">
        <v>6.68</v>
      </c>
      <c r="H27" s="25">
        <v>7.58</v>
      </c>
      <c r="I27" s="13"/>
      <c r="J27" s="13"/>
      <c r="K27" s="13"/>
      <c r="L27" s="13">
        <v>3.14</v>
      </c>
      <c r="M27" s="13">
        <f t="shared" si="0"/>
        <v>10.72</v>
      </c>
      <c r="N27" s="39">
        <f t="shared" si="1"/>
        <v>17.4</v>
      </c>
      <c r="O27" s="49"/>
      <c r="P27" s="49"/>
    </row>
    <row r="28" spans="1:16" ht="12.75">
      <c r="A28" s="51">
        <v>23</v>
      </c>
      <c r="B28" s="9" t="s">
        <v>3</v>
      </c>
      <c r="C28" s="4">
        <v>19</v>
      </c>
      <c r="D28" s="14">
        <v>97.4</v>
      </c>
      <c r="E28" s="5">
        <v>1</v>
      </c>
      <c r="F28" s="6" t="s">
        <v>26</v>
      </c>
      <c r="G28" s="26">
        <v>6.68</v>
      </c>
      <c r="H28" s="26">
        <v>4.85</v>
      </c>
      <c r="I28" s="13"/>
      <c r="J28" s="13"/>
      <c r="K28" s="13"/>
      <c r="L28" s="13">
        <v>0</v>
      </c>
      <c r="M28" s="13">
        <f t="shared" si="0"/>
        <v>4.85</v>
      </c>
      <c r="N28" s="39">
        <f t="shared" si="1"/>
        <v>11.53</v>
      </c>
      <c r="O28" s="49"/>
      <c r="P28" s="49"/>
    </row>
    <row r="29" spans="1:16" ht="13.5" customHeight="1">
      <c r="A29" s="51">
        <v>24</v>
      </c>
      <c r="B29" s="9" t="s">
        <v>3</v>
      </c>
      <c r="C29" s="4">
        <v>17</v>
      </c>
      <c r="D29" s="14">
        <v>97.4</v>
      </c>
      <c r="E29" s="5">
        <v>1</v>
      </c>
      <c r="F29" s="6" t="s">
        <v>20</v>
      </c>
      <c r="G29" s="26">
        <v>6.68</v>
      </c>
      <c r="H29" s="26">
        <v>4.85</v>
      </c>
      <c r="I29" s="13"/>
      <c r="J29" s="13"/>
      <c r="K29" s="13"/>
      <c r="L29" s="13">
        <v>0</v>
      </c>
      <c r="M29" s="13">
        <f t="shared" si="0"/>
        <v>4.85</v>
      </c>
      <c r="N29" s="39">
        <f t="shared" si="1"/>
        <v>11.53</v>
      </c>
      <c r="O29" s="49"/>
      <c r="P29" s="49"/>
    </row>
    <row r="30" spans="1:16" ht="12.75">
      <c r="A30" s="51">
        <v>25</v>
      </c>
      <c r="B30" s="9" t="s">
        <v>4</v>
      </c>
      <c r="C30" s="4">
        <v>4</v>
      </c>
      <c r="D30" s="14">
        <v>330.4</v>
      </c>
      <c r="E30" s="5">
        <v>2</v>
      </c>
      <c r="F30" s="5">
        <v>1</v>
      </c>
      <c r="G30" s="25">
        <v>6.68</v>
      </c>
      <c r="H30" s="25">
        <v>7.58</v>
      </c>
      <c r="I30" s="13"/>
      <c r="J30" s="13"/>
      <c r="K30" s="13"/>
      <c r="L30" s="13">
        <v>3.14</v>
      </c>
      <c r="M30" s="13">
        <f t="shared" si="0"/>
        <v>10.72</v>
      </c>
      <c r="N30" s="39">
        <f t="shared" si="1"/>
        <v>17.4</v>
      </c>
      <c r="O30" s="49"/>
      <c r="P30" s="49"/>
    </row>
    <row r="31" spans="1:16" ht="12.75">
      <c r="A31" s="51">
        <v>26</v>
      </c>
      <c r="B31" s="9" t="s">
        <v>4</v>
      </c>
      <c r="C31" s="4">
        <v>5</v>
      </c>
      <c r="D31" s="14">
        <v>341.2</v>
      </c>
      <c r="E31" s="5">
        <v>2</v>
      </c>
      <c r="F31" s="5">
        <v>1</v>
      </c>
      <c r="G31" s="25">
        <v>13.98</v>
      </c>
      <c r="H31" s="25">
        <v>7.28</v>
      </c>
      <c r="I31" s="13"/>
      <c r="J31" s="13"/>
      <c r="K31" s="13"/>
      <c r="L31" s="13">
        <v>3.14</v>
      </c>
      <c r="M31" s="13">
        <f t="shared" si="0"/>
        <v>10.42</v>
      </c>
      <c r="N31" s="39">
        <f t="shared" si="1"/>
        <v>24.4</v>
      </c>
      <c r="O31" s="49"/>
      <c r="P31" s="49"/>
    </row>
    <row r="32" spans="1:16" ht="12.75">
      <c r="A32" s="51">
        <v>27</v>
      </c>
      <c r="B32" s="9" t="s">
        <v>4</v>
      </c>
      <c r="C32" s="4" t="s">
        <v>21</v>
      </c>
      <c r="D32" s="14">
        <v>344.1</v>
      </c>
      <c r="E32" s="5">
        <v>2</v>
      </c>
      <c r="F32" s="5">
        <v>1</v>
      </c>
      <c r="G32" s="23">
        <v>4.43</v>
      </c>
      <c r="H32" s="23">
        <v>8.87</v>
      </c>
      <c r="I32" s="13"/>
      <c r="J32" s="13"/>
      <c r="K32" s="13"/>
      <c r="L32" s="13">
        <v>3.14</v>
      </c>
      <c r="M32" s="13">
        <f t="shared" si="0"/>
        <v>12.01</v>
      </c>
      <c r="N32" s="39">
        <f t="shared" si="1"/>
        <v>16.439999999999998</v>
      </c>
      <c r="O32" s="49"/>
      <c r="P32" s="49"/>
    </row>
    <row r="33" spans="1:16" ht="12.75">
      <c r="A33" s="51">
        <v>28</v>
      </c>
      <c r="B33" s="9" t="s">
        <v>4</v>
      </c>
      <c r="C33" s="4">
        <v>6</v>
      </c>
      <c r="D33" s="14">
        <v>334.8</v>
      </c>
      <c r="E33" s="5">
        <v>2</v>
      </c>
      <c r="F33" s="5">
        <v>1</v>
      </c>
      <c r="G33" s="25">
        <v>6.68</v>
      </c>
      <c r="H33" s="25">
        <v>7.58</v>
      </c>
      <c r="I33" s="13"/>
      <c r="J33" s="13"/>
      <c r="K33" s="13"/>
      <c r="L33" s="13">
        <v>3.14</v>
      </c>
      <c r="M33" s="13">
        <f t="shared" si="0"/>
        <v>10.72</v>
      </c>
      <c r="N33" s="39">
        <f t="shared" si="1"/>
        <v>17.4</v>
      </c>
      <c r="O33" s="49"/>
      <c r="P33" s="49"/>
    </row>
    <row r="34" spans="1:16" ht="12.75">
      <c r="A34" s="51">
        <v>29</v>
      </c>
      <c r="B34" s="9" t="s">
        <v>4</v>
      </c>
      <c r="C34" s="4" t="s">
        <v>22</v>
      </c>
      <c r="D34" s="14">
        <v>349.5</v>
      </c>
      <c r="E34" s="5">
        <v>2</v>
      </c>
      <c r="F34" s="5">
        <v>1</v>
      </c>
      <c r="G34" s="25">
        <v>6.68</v>
      </c>
      <c r="H34" s="25">
        <v>7.58</v>
      </c>
      <c r="I34" s="13"/>
      <c r="J34" s="13"/>
      <c r="K34" s="13"/>
      <c r="L34" s="13">
        <v>3.14</v>
      </c>
      <c r="M34" s="13">
        <f t="shared" si="0"/>
        <v>10.72</v>
      </c>
      <c r="N34" s="39">
        <f t="shared" si="1"/>
        <v>17.4</v>
      </c>
      <c r="O34" s="49"/>
      <c r="P34" s="49"/>
    </row>
    <row r="35" spans="1:16" ht="12.75">
      <c r="A35" s="51">
        <v>30</v>
      </c>
      <c r="B35" s="9" t="s">
        <v>4</v>
      </c>
      <c r="C35" s="4">
        <v>7</v>
      </c>
      <c r="D35" s="14">
        <v>344.51</v>
      </c>
      <c r="E35" s="5">
        <v>2</v>
      </c>
      <c r="F35" s="5">
        <v>1</v>
      </c>
      <c r="G35" s="25">
        <v>6.68</v>
      </c>
      <c r="H35" s="25">
        <v>7.58</v>
      </c>
      <c r="I35" s="13"/>
      <c r="J35" s="13"/>
      <c r="K35" s="13"/>
      <c r="L35" s="13">
        <v>3.14</v>
      </c>
      <c r="M35" s="13">
        <f t="shared" si="0"/>
        <v>10.72</v>
      </c>
      <c r="N35" s="39">
        <f t="shared" si="1"/>
        <v>17.4</v>
      </c>
      <c r="O35" s="49"/>
      <c r="P35" s="49"/>
    </row>
    <row r="36" spans="1:16" ht="12.75">
      <c r="A36" s="51">
        <v>31</v>
      </c>
      <c r="B36" s="9" t="s">
        <v>4</v>
      </c>
      <c r="C36" s="4">
        <v>8</v>
      </c>
      <c r="D36" s="14">
        <v>348.4</v>
      </c>
      <c r="E36" s="5">
        <v>2</v>
      </c>
      <c r="F36" s="5">
        <v>1</v>
      </c>
      <c r="G36" s="25">
        <v>6.68</v>
      </c>
      <c r="H36" s="25">
        <v>7.58</v>
      </c>
      <c r="I36" s="13"/>
      <c r="J36" s="13"/>
      <c r="K36" s="13"/>
      <c r="L36" s="13">
        <v>3.14</v>
      </c>
      <c r="M36" s="13">
        <f t="shared" si="0"/>
        <v>10.72</v>
      </c>
      <c r="N36" s="39">
        <f t="shared" si="1"/>
        <v>17.4</v>
      </c>
      <c r="O36" s="49"/>
      <c r="P36" s="49"/>
    </row>
    <row r="37" spans="1:16" ht="12.75">
      <c r="A37" s="51">
        <v>32</v>
      </c>
      <c r="B37" s="9" t="s">
        <v>4</v>
      </c>
      <c r="C37" s="4" t="s">
        <v>23</v>
      </c>
      <c r="D37" s="14">
        <v>352.5</v>
      </c>
      <c r="E37" s="5">
        <v>2</v>
      </c>
      <c r="F37" s="5">
        <v>1</v>
      </c>
      <c r="G37" s="25">
        <v>6.68</v>
      </c>
      <c r="H37" s="25">
        <v>7.58</v>
      </c>
      <c r="I37" s="13"/>
      <c r="J37" s="13"/>
      <c r="K37" s="13"/>
      <c r="L37" s="13">
        <v>3.14</v>
      </c>
      <c r="M37" s="13">
        <f t="shared" si="0"/>
        <v>10.72</v>
      </c>
      <c r="N37" s="39">
        <f t="shared" si="1"/>
        <v>17.4</v>
      </c>
      <c r="O37" s="49"/>
      <c r="P37" s="49"/>
    </row>
    <row r="38" spans="1:16" ht="12.75">
      <c r="A38" s="51">
        <v>33</v>
      </c>
      <c r="B38" s="9" t="s">
        <v>4</v>
      </c>
      <c r="C38" s="4">
        <v>9</v>
      </c>
      <c r="D38" s="14">
        <v>253.5</v>
      </c>
      <c r="E38" s="5">
        <v>2</v>
      </c>
      <c r="F38" s="5">
        <v>1</v>
      </c>
      <c r="G38" s="25">
        <v>6.68</v>
      </c>
      <c r="H38" s="25">
        <v>7.58</v>
      </c>
      <c r="I38" s="13"/>
      <c r="J38" s="13"/>
      <c r="K38" s="13"/>
      <c r="L38" s="13">
        <v>3.14</v>
      </c>
      <c r="M38" s="13">
        <f t="shared" si="0"/>
        <v>10.72</v>
      </c>
      <c r="N38" s="39">
        <f t="shared" si="1"/>
        <v>17.4</v>
      </c>
      <c r="O38" s="49"/>
      <c r="P38" s="49"/>
    </row>
    <row r="39" spans="1:16" ht="12.75">
      <c r="A39" s="51">
        <v>34</v>
      </c>
      <c r="B39" s="9" t="s">
        <v>4</v>
      </c>
      <c r="C39" s="4">
        <v>10</v>
      </c>
      <c r="D39" s="14">
        <v>305.4</v>
      </c>
      <c r="E39" s="5">
        <v>2</v>
      </c>
      <c r="F39" s="5">
        <v>1</v>
      </c>
      <c r="G39" s="25">
        <v>7.21</v>
      </c>
      <c r="H39" s="26">
        <v>9.79</v>
      </c>
      <c r="I39" s="13"/>
      <c r="J39" s="13"/>
      <c r="K39" s="13"/>
      <c r="L39" s="13">
        <v>3.14</v>
      </c>
      <c r="M39" s="13">
        <f t="shared" si="0"/>
        <v>12.93</v>
      </c>
      <c r="N39" s="39">
        <f t="shared" si="1"/>
        <v>20.14</v>
      </c>
      <c r="O39" s="49"/>
      <c r="P39" s="49"/>
    </row>
    <row r="40" spans="1:16" ht="12.75">
      <c r="A40" s="51">
        <v>35</v>
      </c>
      <c r="B40" s="9" t="s">
        <v>4</v>
      </c>
      <c r="C40" s="4">
        <v>11</v>
      </c>
      <c r="D40" s="14">
        <v>342.1</v>
      </c>
      <c r="E40" s="5">
        <v>2</v>
      </c>
      <c r="F40" s="5">
        <v>1</v>
      </c>
      <c r="G40" s="25">
        <v>6.68</v>
      </c>
      <c r="H40" s="25">
        <v>7.58</v>
      </c>
      <c r="I40" s="13"/>
      <c r="J40" s="13"/>
      <c r="K40" s="13"/>
      <c r="L40" s="13">
        <v>3.14</v>
      </c>
      <c r="M40" s="13">
        <f t="shared" si="0"/>
        <v>10.72</v>
      </c>
      <c r="N40" s="39">
        <f t="shared" si="1"/>
        <v>17.4</v>
      </c>
      <c r="O40" s="49"/>
      <c r="P40" s="49"/>
    </row>
    <row r="41" spans="1:16" ht="12.75">
      <c r="A41" s="51">
        <v>36</v>
      </c>
      <c r="B41" s="9" t="s">
        <v>4</v>
      </c>
      <c r="C41" s="4">
        <v>13</v>
      </c>
      <c r="D41" s="14">
        <v>342.3</v>
      </c>
      <c r="E41" s="5">
        <v>2</v>
      </c>
      <c r="F41" s="5">
        <v>1</v>
      </c>
      <c r="G41" s="25">
        <v>6.68</v>
      </c>
      <c r="H41" s="25">
        <v>7.58</v>
      </c>
      <c r="I41" s="13"/>
      <c r="J41" s="13"/>
      <c r="K41" s="13"/>
      <c r="L41" s="13">
        <v>3.14</v>
      </c>
      <c r="M41" s="13">
        <f t="shared" si="0"/>
        <v>10.72</v>
      </c>
      <c r="N41" s="39">
        <f t="shared" si="1"/>
        <v>17.4</v>
      </c>
      <c r="O41" s="49"/>
      <c r="P41" s="49"/>
    </row>
    <row r="42" spans="1:16" ht="12.75">
      <c r="A42" s="51">
        <v>37</v>
      </c>
      <c r="B42" s="9" t="s">
        <v>4</v>
      </c>
      <c r="C42" s="4">
        <v>14</v>
      </c>
      <c r="D42" s="14">
        <v>349.7</v>
      </c>
      <c r="E42" s="5">
        <v>2</v>
      </c>
      <c r="F42" s="5">
        <v>1</v>
      </c>
      <c r="G42" s="25">
        <v>6.68</v>
      </c>
      <c r="H42" s="25">
        <v>7.58</v>
      </c>
      <c r="I42" s="13"/>
      <c r="J42" s="13"/>
      <c r="K42" s="13"/>
      <c r="L42" s="13">
        <v>3.14</v>
      </c>
      <c r="M42" s="13">
        <f t="shared" si="0"/>
        <v>10.72</v>
      </c>
      <c r="N42" s="39">
        <f t="shared" si="1"/>
        <v>17.4</v>
      </c>
      <c r="O42" s="49"/>
      <c r="P42" s="49"/>
    </row>
    <row r="43" spans="1:16" ht="12.75">
      <c r="A43" s="51">
        <v>38</v>
      </c>
      <c r="B43" s="9" t="s">
        <v>4</v>
      </c>
      <c r="C43" s="4">
        <v>15</v>
      </c>
      <c r="D43" s="14">
        <v>347.5</v>
      </c>
      <c r="E43" s="5">
        <v>2</v>
      </c>
      <c r="F43" s="5">
        <v>1</v>
      </c>
      <c r="G43" s="25">
        <v>6.68</v>
      </c>
      <c r="H43" s="25">
        <v>7.58</v>
      </c>
      <c r="I43" s="13"/>
      <c r="J43" s="13"/>
      <c r="K43" s="13"/>
      <c r="L43" s="13">
        <v>3.14</v>
      </c>
      <c r="M43" s="13">
        <f t="shared" si="0"/>
        <v>10.72</v>
      </c>
      <c r="N43" s="39">
        <f t="shared" si="1"/>
        <v>17.4</v>
      </c>
      <c r="O43" s="49"/>
      <c r="P43" s="49"/>
    </row>
    <row r="44" spans="1:16" ht="12.75">
      <c r="A44" s="51">
        <v>39</v>
      </c>
      <c r="B44" s="9" t="s">
        <v>4</v>
      </c>
      <c r="C44" s="4">
        <v>16</v>
      </c>
      <c r="D44" s="14">
        <v>346.8</v>
      </c>
      <c r="E44" s="5">
        <v>2</v>
      </c>
      <c r="F44" s="5">
        <v>1</v>
      </c>
      <c r="G44" s="25">
        <v>6.68</v>
      </c>
      <c r="H44" s="25">
        <v>7.58</v>
      </c>
      <c r="I44" s="13"/>
      <c r="J44" s="13"/>
      <c r="K44" s="13"/>
      <c r="L44" s="13">
        <v>3.14</v>
      </c>
      <c r="M44" s="13">
        <f t="shared" si="0"/>
        <v>10.72</v>
      </c>
      <c r="N44" s="39">
        <f t="shared" si="1"/>
        <v>17.4</v>
      </c>
      <c r="O44" s="49"/>
      <c r="P44" s="49"/>
    </row>
    <row r="45" spans="1:16" ht="12.75">
      <c r="A45" s="51">
        <v>40</v>
      </c>
      <c r="B45" s="9" t="s">
        <v>4</v>
      </c>
      <c r="C45" s="4">
        <v>17</v>
      </c>
      <c r="D45" s="14">
        <v>344.2</v>
      </c>
      <c r="E45" s="5">
        <v>2</v>
      </c>
      <c r="F45" s="5">
        <v>1</v>
      </c>
      <c r="G45" s="25">
        <v>6.68</v>
      </c>
      <c r="H45" s="25">
        <v>7.58</v>
      </c>
      <c r="I45" s="13"/>
      <c r="J45" s="13"/>
      <c r="K45" s="13"/>
      <c r="L45" s="13">
        <v>3.14</v>
      </c>
      <c r="M45" s="13">
        <f t="shared" si="0"/>
        <v>10.72</v>
      </c>
      <c r="N45" s="39">
        <f t="shared" si="1"/>
        <v>17.4</v>
      </c>
      <c r="O45" s="49"/>
      <c r="P45" s="49"/>
    </row>
    <row r="46" spans="1:16" ht="12.75">
      <c r="A46" s="51">
        <v>41</v>
      </c>
      <c r="B46" s="9" t="s">
        <v>4</v>
      </c>
      <c r="C46" s="4">
        <v>18</v>
      </c>
      <c r="D46" s="15">
        <v>346</v>
      </c>
      <c r="E46" s="5">
        <v>2</v>
      </c>
      <c r="F46" s="5">
        <v>1</v>
      </c>
      <c r="G46" s="25">
        <v>6.68</v>
      </c>
      <c r="H46" s="25">
        <v>7.58</v>
      </c>
      <c r="I46" s="13"/>
      <c r="J46" s="13"/>
      <c r="K46" s="13"/>
      <c r="L46" s="13">
        <v>3.14</v>
      </c>
      <c r="M46" s="13">
        <f t="shared" si="0"/>
        <v>10.72</v>
      </c>
      <c r="N46" s="39">
        <f t="shared" si="1"/>
        <v>17.4</v>
      </c>
      <c r="O46" s="49"/>
      <c r="P46" s="49"/>
    </row>
    <row r="47" spans="1:16" ht="12.75">
      <c r="A47" s="51">
        <v>42</v>
      </c>
      <c r="B47" s="9" t="s">
        <v>4</v>
      </c>
      <c r="C47" s="4">
        <v>20</v>
      </c>
      <c r="D47" s="14">
        <v>346.6</v>
      </c>
      <c r="E47" s="5">
        <v>2</v>
      </c>
      <c r="F47" s="5">
        <v>1</v>
      </c>
      <c r="G47" s="25">
        <v>6.68</v>
      </c>
      <c r="H47" s="25">
        <v>7.58</v>
      </c>
      <c r="I47" s="13"/>
      <c r="J47" s="13"/>
      <c r="K47" s="13"/>
      <c r="L47" s="13">
        <v>3.14</v>
      </c>
      <c r="M47" s="13">
        <f t="shared" si="0"/>
        <v>10.72</v>
      </c>
      <c r="N47" s="39">
        <f t="shared" si="1"/>
        <v>17.4</v>
      </c>
      <c r="O47" s="49"/>
      <c r="P47" s="49"/>
    </row>
    <row r="48" spans="1:16" ht="15" customHeight="1">
      <c r="A48" s="51">
        <v>43</v>
      </c>
      <c r="B48" s="9" t="s">
        <v>4</v>
      </c>
      <c r="C48" s="4" t="s">
        <v>31</v>
      </c>
      <c r="D48" s="14">
        <v>350.7</v>
      </c>
      <c r="E48" s="5">
        <v>2</v>
      </c>
      <c r="F48" s="5">
        <v>1</v>
      </c>
      <c r="G48" s="25">
        <v>6.68</v>
      </c>
      <c r="H48" s="25">
        <v>7.58</v>
      </c>
      <c r="I48" s="13"/>
      <c r="J48" s="13"/>
      <c r="K48" s="13"/>
      <c r="L48" s="13">
        <v>3.14</v>
      </c>
      <c r="M48" s="13">
        <f t="shared" si="0"/>
        <v>10.72</v>
      </c>
      <c r="N48" s="39">
        <f t="shared" si="1"/>
        <v>17.4</v>
      </c>
      <c r="O48" s="49"/>
      <c r="P48" s="49"/>
    </row>
    <row r="49" spans="1:16" ht="12.75">
      <c r="A49" s="51">
        <v>44</v>
      </c>
      <c r="B49" s="9" t="s">
        <v>4</v>
      </c>
      <c r="C49" s="4">
        <v>26</v>
      </c>
      <c r="D49" s="14">
        <v>634.1</v>
      </c>
      <c r="E49" s="5">
        <v>2</v>
      </c>
      <c r="F49" s="5">
        <v>2</v>
      </c>
      <c r="G49" s="25">
        <v>5.55</v>
      </c>
      <c r="H49" s="25">
        <v>6.47</v>
      </c>
      <c r="I49" s="13"/>
      <c r="J49" s="13"/>
      <c r="K49" s="13"/>
      <c r="L49" s="13">
        <v>3.14</v>
      </c>
      <c r="M49" s="13">
        <f t="shared" si="0"/>
        <v>9.61</v>
      </c>
      <c r="N49" s="39">
        <f t="shared" si="1"/>
        <v>15.16</v>
      </c>
      <c r="O49" s="49"/>
      <c r="P49" s="49"/>
    </row>
    <row r="50" spans="1:16" ht="12.75">
      <c r="A50" s="51">
        <v>45</v>
      </c>
      <c r="B50" s="9" t="s">
        <v>4</v>
      </c>
      <c r="C50" s="4">
        <v>28</v>
      </c>
      <c r="D50" s="14">
        <v>619.2</v>
      </c>
      <c r="E50" s="5">
        <v>2</v>
      </c>
      <c r="F50" s="5">
        <v>2</v>
      </c>
      <c r="G50" s="25">
        <v>6.68</v>
      </c>
      <c r="H50" s="25">
        <v>7.58</v>
      </c>
      <c r="I50" s="13"/>
      <c r="J50" s="13"/>
      <c r="K50" s="13"/>
      <c r="L50" s="13">
        <v>3.14</v>
      </c>
      <c r="M50" s="13">
        <f t="shared" si="0"/>
        <v>10.72</v>
      </c>
      <c r="N50" s="39">
        <f t="shared" si="1"/>
        <v>17.4</v>
      </c>
      <c r="O50" s="49"/>
      <c r="P50" s="49"/>
    </row>
    <row r="51" spans="1:16" ht="12.75">
      <c r="A51" s="51">
        <v>46</v>
      </c>
      <c r="B51" s="9" t="s">
        <v>4</v>
      </c>
      <c r="C51" s="4">
        <v>30</v>
      </c>
      <c r="D51" s="14">
        <v>612.55</v>
      </c>
      <c r="E51" s="5">
        <v>2</v>
      </c>
      <c r="F51" s="5">
        <v>2</v>
      </c>
      <c r="G51" s="25">
        <v>6.68</v>
      </c>
      <c r="H51" s="25">
        <v>7.58</v>
      </c>
      <c r="I51" s="13"/>
      <c r="J51" s="13"/>
      <c r="K51" s="13"/>
      <c r="L51" s="13">
        <v>3.14</v>
      </c>
      <c r="M51" s="13">
        <f t="shared" si="0"/>
        <v>10.72</v>
      </c>
      <c r="N51" s="39">
        <f t="shared" si="1"/>
        <v>17.4</v>
      </c>
      <c r="O51" s="49"/>
      <c r="P51" s="49"/>
    </row>
    <row r="52" spans="1:16" ht="12.75" customHeight="1">
      <c r="A52" s="51">
        <v>47</v>
      </c>
      <c r="B52" s="9" t="s">
        <v>5</v>
      </c>
      <c r="C52" s="4">
        <v>5</v>
      </c>
      <c r="D52" s="14">
        <v>57.9</v>
      </c>
      <c r="E52" s="5">
        <v>1</v>
      </c>
      <c r="F52" s="6" t="s">
        <v>24</v>
      </c>
      <c r="G52" s="29">
        <v>6.68</v>
      </c>
      <c r="H52" s="29">
        <v>4.85</v>
      </c>
      <c r="I52" s="13"/>
      <c r="J52" s="13"/>
      <c r="K52" s="13"/>
      <c r="L52" s="13">
        <v>0</v>
      </c>
      <c r="M52" s="13">
        <f t="shared" si="0"/>
        <v>4.85</v>
      </c>
      <c r="N52" s="39">
        <f t="shared" si="1"/>
        <v>11.53</v>
      </c>
      <c r="O52" s="49"/>
      <c r="P52" s="49"/>
    </row>
    <row r="53" spans="1:16" ht="12.75">
      <c r="A53" s="51">
        <v>48</v>
      </c>
      <c r="B53" s="9" t="s">
        <v>5</v>
      </c>
      <c r="C53" s="4">
        <v>11</v>
      </c>
      <c r="D53" s="14">
        <v>71.4</v>
      </c>
      <c r="E53" s="5">
        <v>1</v>
      </c>
      <c r="F53" s="6" t="s">
        <v>20</v>
      </c>
      <c r="G53" s="26">
        <v>6.68</v>
      </c>
      <c r="H53" s="26">
        <v>4.85</v>
      </c>
      <c r="I53" s="13"/>
      <c r="J53" s="13"/>
      <c r="K53" s="13"/>
      <c r="L53" s="13">
        <v>3.14</v>
      </c>
      <c r="M53" s="13">
        <f t="shared" si="0"/>
        <v>7.99</v>
      </c>
      <c r="N53" s="39">
        <f t="shared" si="1"/>
        <v>14.67</v>
      </c>
      <c r="O53" s="49"/>
      <c r="P53" s="49"/>
    </row>
    <row r="54" spans="1:16" ht="12.75">
      <c r="A54" s="51">
        <v>49</v>
      </c>
      <c r="B54" s="9" t="s">
        <v>5</v>
      </c>
      <c r="C54" s="4">
        <v>12</v>
      </c>
      <c r="D54" s="14">
        <v>106.5</v>
      </c>
      <c r="E54" s="5">
        <v>2</v>
      </c>
      <c r="F54" s="6" t="s">
        <v>25</v>
      </c>
      <c r="G54" s="26">
        <v>6.68</v>
      </c>
      <c r="H54" s="26">
        <v>4.85</v>
      </c>
      <c r="I54" s="13"/>
      <c r="J54" s="13"/>
      <c r="K54" s="13"/>
      <c r="L54" s="13">
        <v>3.14</v>
      </c>
      <c r="M54" s="13">
        <f t="shared" si="0"/>
        <v>7.99</v>
      </c>
      <c r="N54" s="39">
        <f t="shared" si="1"/>
        <v>14.67</v>
      </c>
      <c r="O54" s="49"/>
      <c r="P54" s="49"/>
    </row>
    <row r="55" spans="1:16" ht="12.75">
      <c r="A55" s="51">
        <v>50</v>
      </c>
      <c r="B55" s="9" t="s">
        <v>5</v>
      </c>
      <c r="C55" s="4">
        <v>14</v>
      </c>
      <c r="D55" s="14">
        <v>113.1</v>
      </c>
      <c r="E55" s="5">
        <v>1</v>
      </c>
      <c r="F55" s="6" t="s">
        <v>25</v>
      </c>
      <c r="G55" s="26">
        <v>6.68</v>
      </c>
      <c r="H55" s="26">
        <v>4.85</v>
      </c>
      <c r="I55" s="13"/>
      <c r="J55" s="13"/>
      <c r="K55" s="13"/>
      <c r="L55" s="13">
        <v>0</v>
      </c>
      <c r="M55" s="13">
        <f t="shared" si="0"/>
        <v>4.85</v>
      </c>
      <c r="N55" s="39">
        <f t="shared" si="1"/>
        <v>11.53</v>
      </c>
      <c r="O55" s="49"/>
      <c r="P55" s="49"/>
    </row>
    <row r="56" spans="1:16" ht="12.75">
      <c r="A56" s="51">
        <v>51</v>
      </c>
      <c r="B56" s="9" t="s">
        <v>27</v>
      </c>
      <c r="C56" s="8" t="s">
        <v>28</v>
      </c>
      <c r="D56" s="14">
        <v>48.7</v>
      </c>
      <c r="E56" s="5">
        <v>1</v>
      </c>
      <c r="F56" s="6" t="s">
        <v>20</v>
      </c>
      <c r="G56" s="26">
        <v>6.68</v>
      </c>
      <c r="H56" s="26">
        <v>4.85</v>
      </c>
      <c r="I56" s="13"/>
      <c r="J56" s="13"/>
      <c r="K56" s="13"/>
      <c r="L56" s="13">
        <v>0</v>
      </c>
      <c r="M56" s="13">
        <f t="shared" si="0"/>
        <v>4.85</v>
      </c>
      <c r="N56" s="39">
        <f t="shared" si="1"/>
        <v>11.53</v>
      </c>
      <c r="O56" s="49"/>
      <c r="P56" s="49"/>
    </row>
    <row r="57" spans="1:16" ht="12.75">
      <c r="A57" s="51">
        <v>52</v>
      </c>
      <c r="B57" s="9" t="s">
        <v>27</v>
      </c>
      <c r="C57" s="8" t="s">
        <v>29</v>
      </c>
      <c r="D57" s="14">
        <v>97.4</v>
      </c>
      <c r="E57" s="5">
        <v>1</v>
      </c>
      <c r="F57" s="6" t="s">
        <v>20</v>
      </c>
      <c r="G57" s="26">
        <v>6.68</v>
      </c>
      <c r="H57" s="26">
        <v>4.85</v>
      </c>
      <c r="I57" s="13"/>
      <c r="J57" s="13"/>
      <c r="K57" s="13"/>
      <c r="L57" s="13">
        <v>0</v>
      </c>
      <c r="M57" s="13">
        <f t="shared" si="0"/>
        <v>4.85</v>
      </c>
      <c r="N57" s="39">
        <f t="shared" si="1"/>
        <v>11.53</v>
      </c>
      <c r="O57" s="49"/>
      <c r="P57" s="49"/>
    </row>
    <row r="58" spans="1:16" ht="12.75">
      <c r="A58" s="51">
        <v>53</v>
      </c>
      <c r="B58" s="9" t="s">
        <v>27</v>
      </c>
      <c r="C58" s="4">
        <v>7</v>
      </c>
      <c r="D58" s="14">
        <v>95.6</v>
      </c>
      <c r="E58" s="5">
        <v>1</v>
      </c>
      <c r="F58" s="6" t="s">
        <v>20</v>
      </c>
      <c r="G58" s="26">
        <v>6.68</v>
      </c>
      <c r="H58" s="26">
        <v>4.85</v>
      </c>
      <c r="I58" s="13"/>
      <c r="J58" s="13"/>
      <c r="K58" s="13"/>
      <c r="L58" s="13">
        <v>0</v>
      </c>
      <c r="M58" s="13">
        <f t="shared" si="0"/>
        <v>4.85</v>
      </c>
      <c r="N58" s="39">
        <f t="shared" si="1"/>
        <v>11.53</v>
      </c>
      <c r="O58" s="49"/>
      <c r="P58" s="49"/>
    </row>
    <row r="59" spans="1:16" ht="12.75">
      <c r="A59" s="51">
        <v>54</v>
      </c>
      <c r="B59" s="9" t="s">
        <v>27</v>
      </c>
      <c r="C59" s="4">
        <v>8</v>
      </c>
      <c r="D59" s="14">
        <v>90.6</v>
      </c>
      <c r="E59" s="5">
        <v>1</v>
      </c>
      <c r="F59" s="6" t="s">
        <v>20</v>
      </c>
      <c r="G59" s="26">
        <v>6.68</v>
      </c>
      <c r="H59" s="26">
        <v>4.85</v>
      </c>
      <c r="I59" s="13"/>
      <c r="J59" s="13"/>
      <c r="K59" s="13"/>
      <c r="L59" s="13">
        <v>0</v>
      </c>
      <c r="M59" s="13">
        <f t="shared" si="0"/>
        <v>4.85</v>
      </c>
      <c r="N59" s="39">
        <f t="shared" si="1"/>
        <v>11.53</v>
      </c>
      <c r="O59" s="49"/>
      <c r="P59" s="49"/>
    </row>
    <row r="60" spans="1:16" ht="12.75">
      <c r="A60" s="51">
        <v>55</v>
      </c>
      <c r="B60" s="9" t="s">
        <v>27</v>
      </c>
      <c r="C60" s="4">
        <v>14</v>
      </c>
      <c r="D60" s="7">
        <v>91.8</v>
      </c>
      <c r="E60" s="5">
        <v>1</v>
      </c>
      <c r="F60" s="6" t="s">
        <v>25</v>
      </c>
      <c r="G60" s="26">
        <v>6.68</v>
      </c>
      <c r="H60" s="26">
        <v>4.85</v>
      </c>
      <c r="I60" s="13"/>
      <c r="J60" s="13"/>
      <c r="K60" s="13"/>
      <c r="L60" s="13">
        <v>0</v>
      </c>
      <c r="M60" s="13">
        <f t="shared" si="0"/>
        <v>4.85</v>
      </c>
      <c r="N60" s="39">
        <f t="shared" si="1"/>
        <v>11.53</v>
      </c>
      <c r="O60" s="49"/>
      <c r="P60" s="49"/>
    </row>
    <row r="61" spans="1:16" ht="12.75">
      <c r="A61" s="51">
        <v>56</v>
      </c>
      <c r="B61" s="9" t="s">
        <v>6</v>
      </c>
      <c r="C61" s="4">
        <v>9</v>
      </c>
      <c r="D61" s="7">
        <v>97.6</v>
      </c>
      <c r="E61" s="7">
        <v>1</v>
      </c>
      <c r="F61" s="12" t="s">
        <v>20</v>
      </c>
      <c r="G61" s="26">
        <v>6.68</v>
      </c>
      <c r="H61" s="26">
        <v>4.85</v>
      </c>
      <c r="I61" s="13"/>
      <c r="J61" s="13"/>
      <c r="K61" s="13"/>
      <c r="L61" s="13">
        <v>0</v>
      </c>
      <c r="M61" s="13">
        <f t="shared" si="0"/>
        <v>4.85</v>
      </c>
      <c r="N61" s="39">
        <f t="shared" si="1"/>
        <v>11.53</v>
      </c>
      <c r="O61" s="49"/>
      <c r="P61" s="49"/>
    </row>
    <row r="62" spans="1:16" ht="13.5" thickBot="1">
      <c r="A62" s="54">
        <v>57</v>
      </c>
      <c r="B62" s="55" t="s">
        <v>6</v>
      </c>
      <c r="C62" s="42">
        <v>13</v>
      </c>
      <c r="D62" s="56">
        <v>48.8</v>
      </c>
      <c r="E62" s="57">
        <v>1</v>
      </c>
      <c r="F62" s="58" t="s">
        <v>24</v>
      </c>
      <c r="G62" s="44">
        <v>6.68</v>
      </c>
      <c r="H62" s="44">
        <v>4.85</v>
      </c>
      <c r="I62" s="59"/>
      <c r="J62" s="59"/>
      <c r="K62" s="59"/>
      <c r="L62" s="59">
        <v>0</v>
      </c>
      <c r="M62" s="59">
        <f t="shared" si="0"/>
        <v>4.85</v>
      </c>
      <c r="N62" s="40">
        <f t="shared" si="1"/>
        <v>11.53</v>
      </c>
      <c r="O62" s="49"/>
      <c r="P62" s="49"/>
    </row>
    <row r="63" spans="15:16" ht="12.75">
      <c r="O63" s="49"/>
      <c r="P63" s="49"/>
    </row>
    <row r="64" spans="2:16" ht="15">
      <c r="B64" s="43" t="s">
        <v>46</v>
      </c>
      <c r="O64" s="49"/>
      <c r="P64" s="49"/>
    </row>
  </sheetData>
  <mergeCells count="10">
    <mergeCell ref="C2:C3"/>
    <mergeCell ref="D2:D3"/>
    <mergeCell ref="N2:N3"/>
    <mergeCell ref="A1:N1"/>
    <mergeCell ref="A2:A4"/>
    <mergeCell ref="B2:B4"/>
    <mergeCell ref="E2:E4"/>
    <mergeCell ref="F2:F4"/>
    <mergeCell ref="G2:G3"/>
    <mergeCell ref="H2:M2"/>
  </mergeCells>
  <printOptions/>
  <pageMargins left="1.1811023622047245" right="0" top="0.1968503937007874" bottom="0" header="0.5118110236220472" footer="0.5118110236220472"/>
  <pageSetup horizontalDpi="600" verticalDpi="600" orientation="portrait" paperSize="9" scale="90" r:id="rId1"/>
  <ignoredErrors>
    <ignoredError sqref="M7:M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2014-12-09T02:35:56Z</cp:lastPrinted>
  <dcterms:created xsi:type="dcterms:W3CDTF">1996-10-08T23:32:33Z</dcterms:created>
  <dcterms:modified xsi:type="dcterms:W3CDTF">2014-12-09T05:37:15Z</dcterms:modified>
  <cp:category/>
  <cp:version/>
  <cp:contentType/>
  <cp:contentStatus/>
</cp:coreProperties>
</file>